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/>
  <mc:AlternateContent xmlns:mc="http://schemas.openxmlformats.org/markup-compatibility/2006">
    <mc:Choice Requires="x15">
      <x15ac:absPath xmlns:x15ac="http://schemas.microsoft.com/office/spreadsheetml/2010/11/ac" url="C:\Users\DPiersma\Desktop\Distance Learning-2020-21\HHS Distance Learning Documents\Metal Fab\"/>
    </mc:Choice>
  </mc:AlternateContent>
  <xr:revisionPtr revIDLastSave="0" documentId="13_ncr:1_{CEBFD75E-165F-4BB4-9ABB-055A681A5431}" xr6:coauthVersionLast="36" xr6:coauthVersionMax="36" xr10:uidLastSave="{00000000-0000-0000-0000-000000000000}"/>
  <bookViews>
    <workbookView xWindow="480" yWindow="60" windowWidth="11040" windowHeight="6735" xr2:uid="{00000000-000D-0000-FFFF-FFFF00000000}"/>
  </bookViews>
  <sheets>
    <sheet name="Shop Bill-Pg1" sheetId="5" r:id="rId1"/>
    <sheet name="Shop Bill-Pg2" sheetId="14" r:id="rId2"/>
    <sheet name="Shop Bill-Pg3" sheetId="15" r:id="rId3"/>
    <sheet name="Shop Invoice" sheetId="25" r:id="rId4"/>
    <sheet name="Estimate-Pg1" sheetId="16" r:id="rId5"/>
    <sheet name="Estimate-Pg2" sheetId="18" r:id="rId6"/>
    <sheet name="Estimate-Pg3" sheetId="19" r:id="rId7"/>
    <sheet name="Safety Equip" sheetId="20" r:id="rId8"/>
    <sheet name="Ag Welding" sheetId="26" r:id="rId9"/>
    <sheet name="AMS" sheetId="27" r:id="rId10"/>
  </sheets>
  <definedNames>
    <definedName name="_xlnm._FilterDatabase" localSheetId="8" hidden="1">'Ag Welding'!$V$16:$V$47</definedName>
    <definedName name="_xlnm._FilterDatabase" localSheetId="9" hidden="1">AMS!$V$16:$V$47</definedName>
    <definedName name="_xlnm._FilterDatabase" localSheetId="4" hidden="1">'Estimate-Pg1'!$V$16:$V$47</definedName>
    <definedName name="_xlnm._FilterDatabase" localSheetId="5" hidden="1">'Estimate-Pg2'!$V$16:$V$47</definedName>
    <definedName name="_xlnm._FilterDatabase" localSheetId="6" hidden="1">'Estimate-Pg3'!$V$16:$V$47</definedName>
    <definedName name="_xlnm._FilterDatabase" localSheetId="7" hidden="1">'Safety Equip'!$V$16:$V$47</definedName>
    <definedName name="_xlnm._FilterDatabase" localSheetId="0" hidden="1">'Shop Bill-Pg1'!$V$16:$V$47</definedName>
    <definedName name="_xlnm._FilterDatabase" localSheetId="1" hidden="1">'Shop Bill-Pg2'!$V$16:$V$47</definedName>
    <definedName name="_xlnm._FilterDatabase" localSheetId="2" hidden="1">'Shop Bill-Pg3'!$V$16:$V$47</definedName>
    <definedName name="_xlnm._FilterDatabase" localSheetId="3" hidden="1">'Shop Invoice'!$V$16:$V$47</definedName>
    <definedName name="_xlnm.Print_Area" localSheetId="8">'Ag Welding'!$A$1:$W$49</definedName>
    <definedName name="_xlnm.Print_Area" localSheetId="9">AMS!$A$1:$W$49</definedName>
    <definedName name="_xlnm.Print_Area" localSheetId="4">'Estimate-Pg1'!$A$1:$W$49</definedName>
    <definedName name="_xlnm.Print_Area" localSheetId="5">'Estimate-Pg2'!$A$1:$W$49</definedName>
    <definedName name="_xlnm.Print_Area" localSheetId="6">'Estimate-Pg3'!$A$1:$W$49</definedName>
    <definedName name="_xlnm.Print_Area" localSheetId="7">'Safety Equip'!$A$1:$W$50</definedName>
    <definedName name="_xlnm.Print_Area" localSheetId="0">'Shop Bill-Pg1'!$A$1:$W$49</definedName>
    <definedName name="_xlnm.Print_Area" localSheetId="1">'Shop Bill-Pg2'!$A$1:$W$49</definedName>
    <definedName name="_xlnm.Print_Area" localSheetId="2">'Shop Bill-Pg3'!$A$1:$W$49</definedName>
    <definedName name="_xlnm.Print_Area" localSheetId="3">'Shop Invoice'!$A$1:$W$49</definedName>
  </definedNames>
  <calcPr calcId="191029"/>
</workbook>
</file>

<file path=xl/calcChain.xml><?xml version="1.0" encoding="utf-8"?>
<calcChain xmlns="http://schemas.openxmlformats.org/spreadsheetml/2006/main">
  <c r="V40" i="25" l="1"/>
  <c r="V26" i="25"/>
  <c r="V25" i="25"/>
  <c r="V24" i="25"/>
  <c r="V23" i="25"/>
  <c r="V22" i="25"/>
  <c r="V21" i="25"/>
  <c r="V40" i="26"/>
  <c r="V26" i="26"/>
  <c r="V25" i="26"/>
  <c r="V24" i="26"/>
  <c r="V23" i="26"/>
  <c r="V22" i="26"/>
  <c r="V21" i="26"/>
  <c r="V40" i="27"/>
  <c r="V26" i="27"/>
  <c r="V25" i="27"/>
  <c r="V24" i="27"/>
  <c r="V23" i="27"/>
  <c r="V22" i="27"/>
  <c r="V21" i="27"/>
  <c r="V2" i="27"/>
  <c r="V2" i="26"/>
  <c r="V2" i="20"/>
  <c r="V2" i="19"/>
  <c r="V2" i="18"/>
  <c r="V2" i="16"/>
  <c r="V2" i="25"/>
  <c r="V2" i="15"/>
  <c r="V2" i="14"/>
  <c r="V50" i="27"/>
  <c r="T50" i="27"/>
  <c r="V48" i="27"/>
  <c r="V45" i="27"/>
  <c r="V44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0" i="27"/>
  <c r="V19" i="27"/>
  <c r="V18" i="27"/>
  <c r="V17" i="27"/>
  <c r="V16" i="27"/>
  <c r="V42" i="27" s="1"/>
  <c r="V50" i="26"/>
  <c r="T50" i="26"/>
  <c r="V48" i="26"/>
  <c r="V45" i="26"/>
  <c r="V44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0" i="26"/>
  <c r="V19" i="26"/>
  <c r="V18" i="26"/>
  <c r="V17" i="26"/>
  <c r="V16" i="26"/>
  <c r="V42" i="26"/>
  <c r="M48" i="5"/>
  <c r="C13" i="25"/>
  <c r="C12" i="25"/>
  <c r="C11" i="25"/>
  <c r="G10" i="25"/>
  <c r="C10" i="25"/>
  <c r="O13" i="25"/>
  <c r="O12" i="25"/>
  <c r="O11" i="25"/>
  <c r="S10" i="25"/>
  <c r="O10" i="25"/>
  <c r="O9" i="25"/>
  <c r="V5" i="25"/>
  <c r="V4" i="25"/>
  <c r="O13" i="20"/>
  <c r="O12" i="20"/>
  <c r="O11" i="20"/>
  <c r="S10" i="20"/>
  <c r="O10" i="20"/>
  <c r="O9" i="20"/>
  <c r="C13" i="20"/>
  <c r="C12" i="20"/>
  <c r="C11" i="20"/>
  <c r="G10" i="20"/>
  <c r="C10" i="20"/>
  <c r="V5" i="20"/>
  <c r="V4" i="20"/>
  <c r="O13" i="19"/>
  <c r="O12" i="19"/>
  <c r="O11" i="19"/>
  <c r="S10" i="19"/>
  <c r="O10" i="19"/>
  <c r="O9" i="19"/>
  <c r="C13" i="19"/>
  <c r="C12" i="19"/>
  <c r="C11" i="19"/>
  <c r="G10" i="19"/>
  <c r="C10" i="19"/>
  <c r="R7" i="19"/>
  <c r="V5" i="19"/>
  <c r="V4" i="19"/>
  <c r="O13" i="18"/>
  <c r="O12" i="18"/>
  <c r="O11" i="18"/>
  <c r="S10" i="18"/>
  <c r="O10" i="18"/>
  <c r="C13" i="18"/>
  <c r="C12" i="18"/>
  <c r="C11" i="18"/>
  <c r="G10" i="18"/>
  <c r="C10" i="18"/>
  <c r="O9" i="18"/>
  <c r="R7" i="18"/>
  <c r="V5" i="18"/>
  <c r="V4" i="18"/>
  <c r="O13" i="16"/>
  <c r="C13" i="16"/>
  <c r="O12" i="16"/>
  <c r="C12" i="16"/>
  <c r="O11" i="16"/>
  <c r="C11" i="16"/>
  <c r="S10" i="16"/>
  <c r="O10" i="16"/>
  <c r="G10" i="16"/>
  <c r="C10" i="16"/>
  <c r="O9" i="16"/>
  <c r="R7" i="16"/>
  <c r="V5" i="16"/>
  <c r="V4" i="16"/>
  <c r="O9" i="14"/>
  <c r="O13" i="15"/>
  <c r="C13" i="15"/>
  <c r="O12" i="15"/>
  <c r="C12" i="15"/>
  <c r="O11" i="15"/>
  <c r="C11" i="15"/>
  <c r="S10" i="15"/>
  <c r="O10" i="15"/>
  <c r="G10" i="15"/>
  <c r="C10" i="15"/>
  <c r="O9" i="15"/>
  <c r="R7" i="15"/>
  <c r="V5" i="15"/>
  <c r="V4" i="15"/>
  <c r="V5" i="14"/>
  <c r="V4" i="14"/>
  <c r="R7" i="14"/>
  <c r="O13" i="14"/>
  <c r="C13" i="14"/>
  <c r="O12" i="14"/>
  <c r="C12" i="14"/>
  <c r="O11" i="14"/>
  <c r="C11" i="14"/>
  <c r="S10" i="14"/>
  <c r="O10" i="14"/>
  <c r="G10" i="14"/>
  <c r="C10" i="14"/>
  <c r="V48" i="25"/>
  <c r="V45" i="25"/>
  <c r="V44" i="25"/>
  <c r="V50" i="25"/>
  <c r="T5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0" i="25"/>
  <c r="V19" i="25"/>
  <c r="V18" i="25"/>
  <c r="V17" i="25"/>
  <c r="V16" i="25"/>
  <c r="V42" i="25" s="1"/>
  <c r="W42" i="20"/>
  <c r="T50" i="20"/>
  <c r="V50" i="20"/>
  <c r="V40" i="20"/>
  <c r="V39" i="20"/>
  <c r="V38" i="20"/>
  <c r="V37" i="20"/>
  <c r="V36" i="20"/>
  <c r="V35" i="20"/>
  <c r="V34" i="20"/>
  <c r="V33" i="20"/>
  <c r="V32" i="20"/>
  <c r="V31" i="20"/>
  <c r="V30" i="20"/>
  <c r="V29" i="20"/>
  <c r="V28" i="20"/>
  <c r="V27" i="20"/>
  <c r="V26" i="20"/>
  <c r="V25" i="20"/>
  <c r="V24" i="20"/>
  <c r="V23" i="20"/>
  <c r="V22" i="20"/>
  <c r="V21" i="20"/>
  <c r="V20" i="20"/>
  <c r="V42" i="20" s="1"/>
  <c r="V19" i="20"/>
  <c r="V18" i="20"/>
  <c r="V17" i="20"/>
  <c r="V16" i="20"/>
  <c r="V50" i="19"/>
  <c r="T50" i="19"/>
  <c r="W42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42" i="19" s="1"/>
  <c r="V44" i="16" s="1"/>
  <c r="V16" i="19"/>
  <c r="V50" i="18"/>
  <c r="T50" i="18"/>
  <c r="W42" i="18"/>
  <c r="V40" i="18"/>
  <c r="V39" i="18"/>
  <c r="V38" i="18"/>
  <c r="V37" i="18"/>
  <c r="V36" i="18"/>
  <c r="V35" i="18"/>
  <c r="V34" i="18"/>
  <c r="V33" i="18"/>
  <c r="V32" i="18"/>
  <c r="V31" i="18"/>
  <c r="V30" i="18"/>
  <c r="V29" i="18"/>
  <c r="V28" i="18"/>
  <c r="V27" i="18"/>
  <c r="V26" i="18"/>
  <c r="V25" i="18"/>
  <c r="V24" i="18"/>
  <c r="V23" i="18"/>
  <c r="V22" i="18"/>
  <c r="V21" i="18"/>
  <c r="V20" i="18"/>
  <c r="V19" i="18"/>
  <c r="V18" i="18"/>
  <c r="V17" i="18"/>
  <c r="V16" i="18"/>
  <c r="V42" i="18" s="1"/>
  <c r="V43" i="16" s="1"/>
  <c r="V50" i="16"/>
  <c r="T50" i="16"/>
  <c r="V40" i="16"/>
  <c r="V39" i="16"/>
  <c r="V38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42" i="16" s="1"/>
  <c r="V50" i="15"/>
  <c r="T50" i="15"/>
  <c r="W42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42" i="15" s="1"/>
  <c r="V44" i="5" s="1"/>
  <c r="V16" i="15"/>
  <c r="W42" i="14"/>
  <c r="V50" i="14"/>
  <c r="T50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42" i="14"/>
  <c r="V43" i="5" s="1"/>
  <c r="V16" i="14"/>
  <c r="V50" i="5"/>
  <c r="T50" i="5"/>
  <c r="V17" i="5"/>
  <c r="V42" i="5" s="1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16" i="5"/>
  <c r="V43" i="26"/>
  <c r="V47" i="26"/>
  <c r="V49" i="26" s="1"/>
  <c r="M45" i="5" s="1"/>
  <c r="V46" i="26"/>
  <c r="V45" i="5" l="1"/>
  <c r="V45" i="16"/>
  <c r="V43" i="20"/>
  <c r="V44" i="20"/>
  <c r="M44" i="5" s="1"/>
  <c r="V46" i="25"/>
  <c r="V43" i="25"/>
  <c r="V47" i="25" s="1"/>
  <c r="V49" i="25" s="1"/>
  <c r="M46" i="5" s="1"/>
  <c r="V43" i="27"/>
  <c r="V47" i="27" s="1"/>
  <c r="V49" i="27" s="1"/>
  <c r="V46" i="27"/>
  <c r="V46" i="16" l="1"/>
  <c r="M42" i="16" s="1"/>
  <c r="M49" i="16" s="1"/>
  <c r="V47" i="16"/>
  <c r="V46" i="5"/>
  <c r="M42" i="5" s="1"/>
  <c r="M47" i="5" s="1"/>
  <c r="M49" i="5" s="1"/>
  <c r="V47" i="5"/>
</calcChain>
</file>

<file path=xl/sharedStrings.xml><?xml version="1.0" encoding="utf-8"?>
<sst xmlns="http://schemas.openxmlformats.org/spreadsheetml/2006/main" count="600" uniqueCount="91">
  <si>
    <t>Hilmar High School</t>
  </si>
  <si>
    <t>Ag Mechanics Department</t>
  </si>
  <si>
    <t>7807 Lander Ave.  Hilmar, CA, 95324</t>
  </si>
  <si>
    <t>Office: (209) 667-8366    Fax:  (209) 669-5452</t>
  </si>
  <si>
    <t>Date:</t>
  </si>
  <si>
    <t>Invoice:</t>
  </si>
  <si>
    <t>Student</t>
  </si>
  <si>
    <t>Bill To</t>
  </si>
  <si>
    <t>Project:</t>
  </si>
  <si>
    <t>School Year:</t>
  </si>
  <si>
    <t>Name</t>
  </si>
  <si>
    <t>Address</t>
  </si>
  <si>
    <t>Phone</t>
  </si>
  <si>
    <t>Total</t>
  </si>
  <si>
    <t>Price</t>
  </si>
  <si>
    <t>Qty</t>
  </si>
  <si>
    <t>Units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</si>
  <si>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</si>
  <si>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</si>
  <si>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</si>
  <si>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</si>
  <si>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</si>
  <si>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</si>
  <si>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</si>
  <si>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</si>
  <si>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</si>
  <si>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</si>
  <si>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</si>
  <si>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</si>
  <si>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</si>
  <si>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</si>
  <si>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</si>
  <si>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</si>
  <si>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</si>
  <si>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</si>
  <si>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</si>
  <si>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</si>
  <si>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</si>
  <si>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</si>
  <si>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</si>
  <si>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</si>
  <si>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</si>
  <si>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Material</t>
  </si>
  <si>
    <t>Date</t>
  </si>
  <si>
    <t>Amount</t>
  </si>
  <si>
    <t>Receipt</t>
  </si>
  <si>
    <t>Total Shop Bill</t>
  </si>
  <si>
    <t>Fair Entry Fees</t>
  </si>
  <si>
    <t>Safety Equipment</t>
  </si>
  <si>
    <t>Ag Welding Total</t>
  </si>
  <si>
    <t>Shop Invoice Total</t>
  </si>
  <si>
    <t>Project Total</t>
  </si>
  <si>
    <t>Total Paid</t>
  </si>
  <si>
    <t>CO.</t>
  </si>
  <si>
    <t>Page 1 Total</t>
  </si>
  <si>
    <t>Page 2 Total</t>
  </si>
  <si>
    <t>Page 3 Total</t>
  </si>
  <si>
    <t>Sub Total</t>
  </si>
  <si>
    <t>Tax</t>
  </si>
  <si>
    <t>Rate %</t>
  </si>
  <si>
    <t>Shop Fee</t>
  </si>
  <si>
    <t>Estimate</t>
  </si>
  <si>
    <t>Balance Due</t>
  </si>
  <si>
    <t>Shop Invoice</t>
  </si>
  <si>
    <t>Ag Welding</t>
  </si>
  <si>
    <t>Shop Bill</t>
  </si>
  <si>
    <t>Page:</t>
  </si>
  <si>
    <t>Rate%</t>
  </si>
  <si>
    <t>Plasma Total</t>
  </si>
  <si>
    <t>Labor Total:</t>
  </si>
  <si>
    <t>Labor Rate:</t>
  </si>
  <si>
    <t>Labor Hours:</t>
  </si>
  <si>
    <t>Plasma Cutting</t>
  </si>
  <si>
    <t>Inches</t>
  </si>
  <si>
    <t>Rate</t>
  </si>
  <si>
    <t>Total Amount</t>
  </si>
  <si>
    <t>Labor Total</t>
  </si>
  <si>
    <t>Tax Rate %</t>
  </si>
  <si>
    <t>Shop Fee Rate %</t>
  </si>
  <si>
    <t>Shop Fees</t>
  </si>
  <si>
    <t xml:space="preserve"> </t>
  </si>
  <si>
    <t>Ag Mechanics Skills</t>
  </si>
  <si>
    <t>Class Projects</t>
  </si>
  <si>
    <t>Sprinkler</t>
  </si>
  <si>
    <t>Ea</t>
  </si>
  <si>
    <t>Tool Box</t>
  </si>
  <si>
    <t>Dust Pan</t>
  </si>
  <si>
    <t>Note Pad Holder</t>
  </si>
  <si>
    <t>Electrical Outlets</t>
  </si>
  <si>
    <t>Cheese Board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</si>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</sst>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m/d/yy;@"/>
    <numFmt numFmtId="166" formatCode="#,##0.00000_);[Red]\(#,##0.00000\)"/>
    <numFmt numFmtId="167" formatCode="#,##0.00000"/>
  </numFmts>
  <fonts count="17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u/>
      <sz val="18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b/>
      <u/>
      <sz val="14"/>
      <name val="Times New Roman"/>
      <family val="1"/>
    </font>
    <font>
      <b/>
      <u/>
      <sz val="10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40" fontId="2" fillId="0" borderId="1" xfId="0" applyNumberFormat="1" applyFont="1" applyBorder="1" applyAlignment="1" applyProtection="1">
      <alignment horizontal="right" vertical="center"/>
      <protection locked="0"/>
    </xf>
    <xf numFmtId="40" fontId="2" fillId="0" borderId="2" xfId="0" applyNumberFormat="1" applyFont="1" applyBorder="1" applyAlignment="1" applyProtection="1">
      <alignment horizontal="right" vertical="center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40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165" fontId="2" fillId="0" borderId="0" xfId="0" applyNumberFormat="1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0" fontId="2" fillId="0" borderId="3" xfId="0" applyFont="1" applyBorder="1" applyAlignment="1" applyProtection="1">
      <alignment horizontal="left"/>
    </xf>
    <xf numFmtId="164" fontId="2" fillId="0" borderId="3" xfId="0" applyNumberFormat="1" applyFont="1" applyBorder="1" applyAlignment="1" applyProtection="1">
      <alignment horizontal="right"/>
    </xf>
    <xf numFmtId="0" fontId="2" fillId="0" borderId="4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2" fillId="0" borderId="5" xfId="0" applyFont="1" applyBorder="1" applyProtection="1"/>
    <xf numFmtId="0" fontId="6" fillId="0" borderId="0" xfId="0" applyFont="1" applyBorder="1" applyAlignment="1" applyProtection="1">
      <alignment vertical="center"/>
    </xf>
    <xf numFmtId="1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left"/>
    </xf>
    <xf numFmtId="0" fontId="2" fillId="0" borderId="6" xfId="0" applyFont="1" applyBorder="1" applyProtection="1"/>
    <xf numFmtId="0" fontId="1" fillId="0" borderId="0" xfId="0" applyFont="1" applyBorder="1" applyAlignment="1" applyProtection="1">
      <alignment horizontal="left"/>
    </xf>
    <xf numFmtId="0" fontId="2" fillId="0" borderId="0" xfId="1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164" fontId="8" fillId="0" borderId="0" xfId="0" applyNumberFormat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left"/>
    </xf>
    <xf numFmtId="164" fontId="4" fillId="0" borderId="0" xfId="0" applyNumberFormat="1" applyFont="1" applyBorder="1" applyAlignment="1" applyProtection="1">
      <alignment horizontal="center"/>
    </xf>
    <xf numFmtId="40" fontId="8" fillId="0" borderId="7" xfId="0" applyNumberFormat="1" applyFont="1" applyBorder="1" applyAlignment="1" applyProtection="1">
      <alignment horizontal="center" vertical="center"/>
    </xf>
    <xf numFmtId="40" fontId="8" fillId="0" borderId="2" xfId="0" applyNumberFormat="1" applyFont="1" applyBorder="1" applyAlignment="1" applyProtection="1">
      <alignment horizontal="center" vertical="center"/>
    </xf>
    <xf numFmtId="40" fontId="2" fillId="0" borderId="1" xfId="0" applyNumberFormat="1" applyFont="1" applyBorder="1" applyAlignment="1" applyProtection="1">
      <alignment vertical="center"/>
    </xf>
    <xf numFmtId="40" fontId="2" fillId="0" borderId="3" xfId="0" applyNumberFormat="1" applyFont="1" applyBorder="1" applyAlignment="1" applyProtection="1">
      <alignment vertical="center"/>
    </xf>
    <xf numFmtId="40" fontId="2" fillId="0" borderId="8" xfId="0" applyNumberFormat="1" applyFont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165" fontId="2" fillId="0" borderId="1" xfId="0" applyNumberFormat="1" applyFont="1" applyBorder="1" applyAlignment="1" applyProtection="1">
      <alignment horizontal="center"/>
    </xf>
    <xf numFmtId="165" fontId="2" fillId="0" borderId="10" xfId="0" applyNumberFormat="1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left"/>
    </xf>
    <xf numFmtId="40" fontId="2" fillId="0" borderId="10" xfId="0" applyNumberFormat="1" applyFont="1" applyBorder="1" applyProtection="1"/>
    <xf numFmtId="40" fontId="2" fillId="0" borderId="3" xfId="0" applyNumberFormat="1" applyFont="1" applyBorder="1" applyProtection="1"/>
    <xf numFmtId="40" fontId="2" fillId="0" borderId="11" xfId="0" applyNumberFormat="1" applyFont="1" applyBorder="1" applyAlignment="1" applyProtection="1">
      <alignment vertical="center"/>
      <protection hidden="1"/>
    </xf>
    <xf numFmtId="40" fontId="10" fillId="0" borderId="11" xfId="0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40" fontId="2" fillId="0" borderId="0" xfId="0" applyNumberFormat="1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40" fontId="2" fillId="0" borderId="10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center" vertical="center"/>
    </xf>
    <xf numFmtId="165" fontId="8" fillId="0" borderId="9" xfId="0" applyNumberFormat="1" applyFont="1" applyBorder="1" applyAlignment="1" applyProtection="1">
      <alignment horizontal="center" vertical="center"/>
    </xf>
    <xf numFmtId="165" fontId="2" fillId="0" borderId="5" xfId="0" applyNumberFormat="1" applyFont="1" applyBorder="1" applyAlignment="1" applyProtection="1">
      <alignment horizontal="left" vertical="center"/>
      <protection hidden="1"/>
    </xf>
    <xf numFmtId="165" fontId="2" fillId="0" borderId="13" xfId="0" applyNumberFormat="1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0" fontId="2" fillId="0" borderId="14" xfId="0" applyNumberFormat="1" applyFont="1" applyBorder="1" applyAlignment="1" applyProtection="1">
      <alignment vertical="center"/>
    </xf>
    <xf numFmtId="40" fontId="2" fillId="0" borderId="6" xfId="0" applyNumberFormat="1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165" fontId="2" fillId="0" borderId="2" xfId="0" applyNumberFormat="1" applyFont="1" applyBorder="1" applyProtection="1"/>
    <xf numFmtId="165" fontId="2" fillId="0" borderId="3" xfId="0" applyNumberFormat="1" applyFont="1" applyBorder="1" applyProtection="1"/>
    <xf numFmtId="0" fontId="2" fillId="0" borderId="3" xfId="0" applyFont="1" applyBorder="1" applyAlignment="1" applyProtection="1">
      <alignment horizontal="center"/>
    </xf>
    <xf numFmtId="165" fontId="1" fillId="0" borderId="11" xfId="0" applyNumberFormat="1" applyFont="1" applyBorder="1" applyProtection="1"/>
    <xf numFmtId="165" fontId="1" fillId="0" borderId="0" xfId="0" applyNumberFormat="1" applyFont="1" applyBorder="1" applyProtection="1"/>
    <xf numFmtId="0" fontId="1" fillId="0" borderId="0" xfId="0" applyFont="1" applyBorder="1" applyAlignment="1" applyProtection="1">
      <alignment horizontal="center"/>
    </xf>
    <xf numFmtId="165" fontId="2" fillId="0" borderId="11" xfId="0" applyNumberFormat="1" applyFont="1" applyBorder="1" applyAlignment="1" applyProtection="1">
      <alignment horizontal="left"/>
    </xf>
    <xf numFmtId="165" fontId="2" fillId="0" borderId="0" xfId="0" applyNumberFormat="1" applyFont="1" applyBorder="1" applyAlignment="1" applyProtection="1">
      <alignment horizontal="left"/>
    </xf>
    <xf numFmtId="165" fontId="2" fillId="0" borderId="11" xfId="0" applyNumberFormat="1" applyFont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165" fontId="2" fillId="0" borderId="7" xfId="0" applyNumberFormat="1" applyFont="1" applyBorder="1" applyProtection="1"/>
    <xf numFmtId="165" fontId="2" fillId="0" borderId="8" xfId="0" applyNumberFormat="1" applyFont="1" applyBorder="1" applyProtection="1"/>
    <xf numFmtId="164" fontId="4" fillId="0" borderId="0" xfId="0" applyNumberFormat="1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center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40" fontId="2" fillId="0" borderId="1" xfId="0" applyNumberFormat="1" applyFont="1" applyBorder="1" applyAlignment="1" applyProtection="1">
      <alignment horizontal="right" vertical="center"/>
    </xf>
    <xf numFmtId="166" fontId="2" fillId="0" borderId="0" xfId="0" applyNumberFormat="1" applyFont="1" applyBorder="1" applyAlignment="1" applyProtection="1">
      <alignment vertical="center"/>
      <protection hidden="1"/>
    </xf>
    <xf numFmtId="40" fontId="2" fillId="0" borderId="0" xfId="0" applyNumberFormat="1" applyFont="1" applyBorder="1" applyAlignment="1" applyProtection="1">
      <alignment vertical="center"/>
      <protection hidden="1"/>
    </xf>
    <xf numFmtId="0" fontId="8" fillId="0" borderId="14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40" fontId="2" fillId="0" borderId="0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1" fontId="8" fillId="0" borderId="10" xfId="0" applyNumberFormat="1" applyFont="1" applyBorder="1" applyAlignment="1" applyProtection="1">
      <alignment horizontal="right"/>
    </xf>
    <xf numFmtId="49" fontId="8" fillId="0" borderId="14" xfId="0" applyNumberFormat="1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left" vertical="center"/>
    </xf>
    <xf numFmtId="49" fontId="15" fillId="0" borderId="15" xfId="0" applyNumberFormat="1" applyFont="1" applyBorder="1" applyAlignment="1" applyProtection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0" fillId="0" borderId="0" xfId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/>
    <xf numFmtId="0" fontId="14" fillId="0" borderId="0" xfId="0" applyFont="1" applyBorder="1" applyAlignment="1" applyProtection="1">
      <alignment horizontal="right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2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40" fontId="2" fillId="0" borderId="14" xfId="0" applyNumberFormat="1" applyFont="1" applyBorder="1" applyAlignment="1" applyProtection="1">
      <alignment horizontal="right" vertical="center"/>
    </xf>
    <xf numFmtId="40" fontId="2" fillId="0" borderId="11" xfId="0" applyNumberFormat="1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vertical="center"/>
    </xf>
    <xf numFmtId="165" fontId="2" fillId="0" borderId="8" xfId="0" applyNumberFormat="1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horizontal="left" vertical="center"/>
    </xf>
    <xf numFmtId="14" fontId="4" fillId="0" borderId="8" xfId="0" applyNumberFormat="1" applyFont="1" applyBorder="1" applyAlignment="1" applyProtection="1">
      <alignment horizontal="center" vertical="center"/>
    </xf>
    <xf numFmtId="2" fontId="4" fillId="0" borderId="10" xfId="0" applyNumberFormat="1" applyFont="1" applyBorder="1" applyAlignment="1" applyProtection="1">
      <alignment horizontal="center" vertical="center"/>
    </xf>
    <xf numFmtId="2" fontId="4" fillId="0" borderId="8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0" fontId="2" fillId="0" borderId="2" xfId="0" applyNumberFormat="1" applyFont="1" applyBorder="1" applyAlignment="1" applyProtection="1">
      <alignment horizontal="right" vertical="center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2" fontId="4" fillId="0" borderId="8" xfId="0" applyNumberFormat="1" applyFont="1" applyBorder="1" applyAlignment="1" applyProtection="1">
      <alignment horizontal="center" vertical="center"/>
      <protection locked="0"/>
    </xf>
    <xf numFmtId="14" fontId="4" fillId="0" borderId="14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right" vertical="center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" fontId="2" fillId="0" borderId="12" xfId="0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right" vertical="center"/>
    </xf>
    <xf numFmtId="164" fontId="1" fillId="0" borderId="1" xfId="0" applyNumberFormat="1" applyFont="1" applyBorder="1" applyAlignment="1" applyProtection="1">
      <alignment horizontal="right" vertical="center"/>
    </xf>
    <xf numFmtId="164" fontId="1" fillId="0" borderId="10" xfId="0" applyNumberFormat="1" applyFont="1" applyBorder="1" applyAlignment="1" applyProtection="1">
      <alignment horizontal="right" vertical="center"/>
    </xf>
    <xf numFmtId="164" fontId="1" fillId="0" borderId="14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1" fillId="0" borderId="10" xfId="0" applyNumberFormat="1" applyFont="1" applyBorder="1" applyAlignment="1" applyProtection="1">
      <alignment horizontal="right" vertical="center"/>
      <protection locked="0"/>
    </xf>
    <xf numFmtId="164" fontId="1" fillId="0" borderId="14" xfId="0" applyNumberFormat="1" applyFont="1" applyBorder="1" applyAlignment="1" applyProtection="1">
      <alignment horizontal="right" vertical="center"/>
      <protection locked="0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165" fontId="2" fillId="0" borderId="10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</xf>
    <xf numFmtId="49" fontId="10" fillId="0" borderId="10" xfId="0" applyNumberFormat="1" applyFont="1" applyBorder="1" applyAlignment="1" applyProtection="1">
      <alignment horizontal="center" vertical="center"/>
    </xf>
    <xf numFmtId="165" fontId="10" fillId="0" borderId="10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right" vertical="center"/>
    </xf>
    <xf numFmtId="0" fontId="14" fillId="0" borderId="3" xfId="0" applyFont="1" applyBorder="1" applyAlignment="1" applyProtection="1">
      <alignment horizontal="right" vertical="center"/>
    </xf>
    <xf numFmtId="0" fontId="10" fillId="0" borderId="3" xfId="0" applyFont="1" applyBorder="1" applyAlignment="1" applyProtection="1">
      <alignment horizontal="right" vertical="center"/>
    </xf>
    <xf numFmtId="165" fontId="8" fillId="0" borderId="1" xfId="0" applyNumberFormat="1" applyFont="1" applyBorder="1" applyAlignment="1" applyProtection="1">
      <alignment horizontal="center" vertical="center"/>
    </xf>
    <xf numFmtId="165" fontId="8" fillId="0" borderId="10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40" fontId="8" fillId="0" borderId="2" xfId="0" applyNumberFormat="1" applyFont="1" applyBorder="1" applyAlignment="1" applyProtection="1">
      <alignment horizontal="center" vertical="center"/>
    </xf>
    <xf numFmtId="40" fontId="8" fillId="0" borderId="4" xfId="0" applyNumberFormat="1" applyFont="1" applyBorder="1" applyAlignment="1" applyProtection="1">
      <alignment horizontal="center" vertical="center"/>
    </xf>
    <xf numFmtId="49" fontId="15" fillId="0" borderId="15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0" xfId="0" applyNumberFormat="1" applyFont="1" applyBorder="1" applyAlignment="1" applyProtection="1">
      <alignment horizontal="left" vertical="center"/>
      <protection locked="0"/>
    </xf>
    <xf numFmtId="0" fontId="2" fillId="0" borderId="14" xfId="0" applyNumberFormat="1" applyFont="1" applyBorder="1" applyAlignment="1" applyProtection="1">
      <alignment horizontal="left" vertical="center"/>
      <protection locked="0"/>
    </xf>
    <xf numFmtId="49" fontId="7" fillId="0" borderId="5" xfId="0" applyNumberFormat="1" applyFont="1" applyBorder="1" applyAlignment="1" applyProtection="1">
      <alignment horizontal="center" vertical="center" textRotation="90"/>
    </xf>
    <xf numFmtId="49" fontId="1" fillId="0" borderId="1" xfId="0" applyNumberFormat="1" applyFont="1" applyBorder="1" applyAlignment="1" applyProtection="1">
      <alignment horizontal="center" vertical="center" textRotation="90"/>
    </xf>
    <xf numFmtId="49" fontId="1" fillId="0" borderId="10" xfId="0" applyNumberFormat="1" applyFont="1" applyBorder="1" applyAlignment="1" applyProtection="1">
      <alignment horizontal="center" vertical="center" textRotation="90"/>
    </xf>
    <xf numFmtId="49" fontId="1" fillId="0" borderId="14" xfId="0" applyNumberFormat="1" applyFont="1" applyBorder="1" applyAlignment="1" applyProtection="1">
      <alignment horizontal="center" vertical="center" textRotation="90"/>
    </xf>
    <xf numFmtId="0" fontId="7" fillId="0" borderId="13" xfId="0" applyFont="1" applyBorder="1" applyAlignment="1" applyProtection="1">
      <alignment horizontal="center" vertical="center" textRotation="90"/>
    </xf>
    <xf numFmtId="0" fontId="7" fillId="0" borderId="15" xfId="0" applyFont="1" applyBorder="1" applyAlignment="1" applyProtection="1">
      <alignment horizontal="center" vertical="center" textRotation="90"/>
    </xf>
    <xf numFmtId="0" fontId="7" fillId="0" borderId="9" xfId="0" applyFont="1" applyBorder="1" applyAlignment="1" applyProtection="1">
      <alignment horizontal="center" vertical="center" textRotation="90"/>
    </xf>
    <xf numFmtId="1" fontId="8" fillId="0" borderId="1" xfId="0" applyNumberFormat="1" applyFont="1" applyBorder="1" applyAlignment="1" applyProtection="1">
      <alignment horizontal="right"/>
    </xf>
    <xf numFmtId="1" fontId="8" fillId="0" borderId="10" xfId="0" applyNumberFormat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10" xfId="0" applyFont="1" applyBorder="1" applyAlignment="1" applyProtection="1">
      <alignment horizontal="right" vertical="center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165" fontId="2" fillId="0" borderId="15" xfId="0" applyNumberFormat="1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64" fontId="11" fillId="0" borderId="14" xfId="0" applyNumberFormat="1" applyFont="1" applyBorder="1" applyAlignment="1" applyProtection="1">
      <alignment horizontal="center" vertical="center"/>
    </xf>
    <xf numFmtId="164" fontId="11" fillId="0" borderId="15" xfId="0" applyNumberFormat="1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 vertical="center"/>
    </xf>
    <xf numFmtId="0" fontId="2" fillId="0" borderId="10" xfId="0" applyNumberFormat="1" applyFont="1" applyBorder="1" applyAlignment="1" applyProtection="1">
      <alignment horizontal="left" vertical="center"/>
    </xf>
    <xf numFmtId="0" fontId="2" fillId="0" borderId="14" xfId="0" applyNumberFormat="1" applyFont="1" applyBorder="1" applyAlignment="1" applyProtection="1">
      <alignment horizontal="left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right" vertical="center"/>
    </xf>
    <xf numFmtId="164" fontId="1" fillId="0" borderId="3" xfId="0" applyNumberFormat="1" applyFont="1" applyBorder="1" applyAlignment="1" applyProtection="1">
      <alignment horizontal="right" vertical="center"/>
    </xf>
    <xf numFmtId="165" fontId="2" fillId="0" borderId="11" xfId="0" applyNumberFormat="1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165" fontId="2" fillId="0" borderId="8" xfId="0" applyNumberFormat="1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 vertical="center"/>
    </xf>
    <xf numFmtId="164" fontId="11" fillId="0" borderId="8" xfId="0" applyNumberFormat="1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4" fontId="2" fillId="0" borderId="15" xfId="0" applyNumberFormat="1" applyFont="1" applyBorder="1" applyAlignment="1" applyProtection="1">
      <alignment horizontal="right" vertical="center"/>
      <protection locked="0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167" fontId="2" fillId="0" borderId="15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right" vertical="center"/>
    </xf>
    <xf numFmtId="165" fontId="2" fillId="0" borderId="0" xfId="0" applyNumberFormat="1" applyFont="1" applyBorder="1" applyAlignment="1" applyProtection="1">
      <alignment horizontal="right" vertical="center"/>
    </xf>
    <xf numFmtId="165" fontId="2" fillId="0" borderId="6" xfId="0" applyNumberFormat="1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4" fontId="2" fillId="0" borderId="9" xfId="0" applyNumberFormat="1" applyFont="1" applyBorder="1" applyAlignment="1" applyProtection="1">
      <alignment horizontal="right" vertical="center"/>
      <protection locked="0"/>
    </xf>
    <xf numFmtId="167" fontId="2" fillId="0" borderId="2" xfId="0" applyNumberFormat="1" applyFont="1" applyBorder="1" applyAlignment="1" applyProtection="1">
      <alignment horizontal="right" vertical="center"/>
      <protection locked="0"/>
    </xf>
    <xf numFmtId="167" fontId="2" fillId="0" borderId="4" xfId="0" applyNumberFormat="1" applyFont="1" applyBorder="1" applyAlignment="1" applyProtection="1">
      <alignment horizontal="right" vertical="center"/>
      <protection locked="0"/>
    </xf>
    <xf numFmtId="165" fontId="2" fillId="0" borderId="2" xfId="0" applyNumberFormat="1" applyFont="1" applyBorder="1" applyAlignment="1" applyProtection="1">
      <alignment horizontal="right" vertical="center"/>
    </xf>
    <xf numFmtId="165" fontId="2" fillId="0" borderId="3" xfId="0" applyNumberFormat="1" applyFont="1" applyBorder="1" applyAlignment="1" applyProtection="1">
      <alignment horizontal="right" vertical="center"/>
    </xf>
    <xf numFmtId="165" fontId="2" fillId="0" borderId="4" xfId="0" applyNumberFormat="1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1" fontId="2" fillId="0" borderId="15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right" vertical="center"/>
    </xf>
    <xf numFmtId="49" fontId="2" fillId="0" borderId="7" xfId="0" applyNumberFormat="1" applyFont="1" applyBorder="1" applyAlignment="1" applyProtection="1">
      <alignment horizontal="right" vertical="center"/>
    </xf>
    <xf numFmtId="49" fontId="2" fillId="0" borderId="8" xfId="0" applyNumberFormat="1" applyFont="1" applyBorder="1" applyAlignment="1" applyProtection="1">
      <alignment horizontal="right" vertical="center"/>
    </xf>
    <xf numFmtId="49" fontId="2" fillId="0" borderId="12" xfId="0" applyNumberFormat="1" applyFont="1" applyBorder="1" applyAlignment="1" applyProtection="1">
      <alignment horizontal="right" vertical="center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4" fontId="9" fillId="0" borderId="0" xfId="0" applyNumberFormat="1" applyFont="1" applyBorder="1" applyAlignment="1" applyProtection="1">
      <alignment horizontal="center" vertical="center"/>
    </xf>
    <xf numFmtId="4" fontId="9" fillId="0" borderId="6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164" fontId="1" fillId="0" borderId="15" xfId="0" applyNumberFormat="1" applyFont="1" applyBorder="1" applyAlignment="1" applyProtection="1">
      <alignment horizontal="right" vertical="center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 vertical="center"/>
    </xf>
    <xf numFmtId="164" fontId="11" fillId="0" borderId="1" xfId="0" applyNumberFormat="1" applyFont="1" applyBorder="1" applyAlignment="1" applyProtection="1">
      <alignment horizontal="right" vertical="center"/>
    </xf>
    <xf numFmtId="164" fontId="11" fillId="0" borderId="10" xfId="0" applyNumberFormat="1" applyFont="1" applyBorder="1" applyAlignment="1" applyProtection="1">
      <alignment horizontal="right" vertical="center"/>
    </xf>
    <xf numFmtId="164" fontId="11" fillId="0" borderId="14" xfId="0" applyNumberFormat="1" applyFont="1" applyBorder="1" applyAlignment="1" applyProtection="1">
      <alignment horizontal="right" vertical="center"/>
    </xf>
    <xf numFmtId="0" fontId="10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165" fontId="2" fillId="0" borderId="14" xfId="0" applyNumberFormat="1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2210" name="Picture 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21532" name="Picture 1">
          <a:extLst>
            <a:ext uri="{FF2B5EF4-FFF2-40B4-BE49-F238E27FC236}">
              <a16:creationId xmlns:a16="http://schemas.microsoft.com/office/drawing/2014/main" id="{00000000-0008-0000-0900-00001C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1393" name="Picture 1">
          <a:extLst>
            <a:ext uri="{FF2B5EF4-FFF2-40B4-BE49-F238E27FC236}">
              <a16:creationId xmlns:a16="http://schemas.microsoft.com/office/drawing/2014/main" id="{00000000-0008-0000-0100-00008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2417" name="Picture 1">
          <a:extLst>
            <a:ext uri="{FF2B5EF4-FFF2-40B4-BE49-F238E27FC236}">
              <a16:creationId xmlns:a16="http://schemas.microsoft.com/office/drawing/2014/main" id="{00000000-0008-0000-0200-00008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9584" name="Picture 1">
          <a:extLst>
            <a:ext uri="{FF2B5EF4-FFF2-40B4-BE49-F238E27FC236}">
              <a16:creationId xmlns:a16="http://schemas.microsoft.com/office/drawing/2014/main" id="{00000000-0008-0000-0300-000080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3441" name="Picture 1">
          <a:extLst>
            <a:ext uri="{FF2B5EF4-FFF2-40B4-BE49-F238E27FC236}">
              <a16:creationId xmlns:a16="http://schemas.microsoft.com/office/drawing/2014/main" id="{00000000-0008-0000-0400-00008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5489" name="Picture 1">
          <a:extLst>
            <a:ext uri="{FF2B5EF4-FFF2-40B4-BE49-F238E27FC236}">
              <a16:creationId xmlns:a16="http://schemas.microsoft.com/office/drawing/2014/main" id="{00000000-0008-0000-0500-00008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6513" name="Picture 1">
          <a:extLst>
            <a:ext uri="{FF2B5EF4-FFF2-40B4-BE49-F238E27FC236}">
              <a16:creationId xmlns:a16="http://schemas.microsoft.com/office/drawing/2014/main" id="{00000000-0008-0000-0600-00008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17539" name="Picture 1">
          <a:extLst>
            <a:ext uri="{FF2B5EF4-FFF2-40B4-BE49-F238E27FC236}">
              <a16:creationId xmlns:a16="http://schemas.microsoft.com/office/drawing/2014/main" id="{00000000-0008-0000-0700-000083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8</xdr:row>
      <xdr:rowOff>9525</xdr:rowOff>
    </xdr:to>
    <xdr:pic>
      <xdr:nvPicPr>
        <xdr:cNvPr id="20508" name="Picture 1">
          <a:extLst>
            <a:ext uri="{FF2B5EF4-FFF2-40B4-BE49-F238E27FC236}">
              <a16:creationId xmlns:a16="http://schemas.microsoft.com/office/drawing/2014/main" id="{00000000-0008-0000-0800-00001C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33488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587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"/>
  <sheetViews>
    <sheetView showZeros="0" tabSelected="1" view="pageLayout" topLeftCell="B1" zoomScale="110" zoomScaleNormal="100" zoomScaleSheetLayoutView="100" zoomScalePageLayoutView="110" workbookViewId="0">
      <selection activeCell="V4" sqref="V4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65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06"/>
      <c r="R2" s="109">
        <v>1</v>
      </c>
      <c r="S2" s="197" t="s">
        <v>9</v>
      </c>
      <c r="T2" s="198"/>
      <c r="U2" s="107"/>
      <c r="V2" s="108" t="s">
        <v>90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97"/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43"/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03"/>
      <c r="S7" s="203"/>
      <c r="T7" s="203"/>
      <c r="U7" s="203"/>
      <c r="V7" s="203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187"/>
      <c r="P9" s="188"/>
      <c r="Q9" s="188"/>
      <c r="R9" s="188"/>
      <c r="S9" s="188"/>
      <c r="T9" s="188"/>
      <c r="U9" s="188"/>
      <c r="V9" s="188"/>
      <c r="W9" s="189"/>
    </row>
    <row r="10" spans="1:23" ht="14.25" customHeight="1" x14ac:dyDescent="0.2">
      <c r="A10" s="190"/>
      <c r="B10" s="111" t="s">
        <v>10</v>
      </c>
      <c r="C10" s="187"/>
      <c r="D10" s="188"/>
      <c r="E10" s="188"/>
      <c r="F10" s="189"/>
      <c r="G10" s="187"/>
      <c r="H10" s="188"/>
      <c r="I10" s="188"/>
      <c r="J10" s="188"/>
      <c r="K10" s="188"/>
      <c r="L10" s="189"/>
      <c r="M10" s="195"/>
      <c r="N10" s="111" t="s">
        <v>10</v>
      </c>
      <c r="O10" s="187"/>
      <c r="P10" s="188"/>
      <c r="Q10" s="188"/>
      <c r="R10" s="189"/>
      <c r="S10" s="188"/>
      <c r="T10" s="188"/>
      <c r="U10" s="188"/>
      <c r="V10" s="188"/>
      <c r="W10" s="189"/>
    </row>
    <row r="11" spans="1:23" ht="14.25" customHeight="1" x14ac:dyDescent="0.2">
      <c r="A11" s="190"/>
      <c r="B11" s="186" t="s">
        <v>11</v>
      </c>
      <c r="C11" s="187"/>
      <c r="D11" s="188"/>
      <c r="E11" s="188"/>
      <c r="F11" s="188"/>
      <c r="G11" s="188"/>
      <c r="H11" s="188"/>
      <c r="I11" s="188"/>
      <c r="J11" s="188"/>
      <c r="K11" s="188"/>
      <c r="L11" s="189"/>
      <c r="M11" s="195"/>
      <c r="N11" s="186" t="s">
        <v>11</v>
      </c>
      <c r="O11" s="187"/>
      <c r="P11" s="188"/>
      <c r="Q11" s="188"/>
      <c r="R11" s="188"/>
      <c r="S11" s="188"/>
      <c r="T11" s="188"/>
      <c r="U11" s="188"/>
      <c r="V11" s="188"/>
      <c r="W11" s="189"/>
    </row>
    <row r="12" spans="1:23" ht="14.25" customHeight="1" x14ac:dyDescent="0.2">
      <c r="A12" s="190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9"/>
      <c r="M12" s="195"/>
      <c r="N12" s="186"/>
      <c r="O12" s="187"/>
      <c r="P12" s="188"/>
      <c r="Q12" s="188"/>
      <c r="R12" s="188"/>
      <c r="S12" s="188"/>
      <c r="T12" s="188"/>
      <c r="U12" s="188"/>
      <c r="V12" s="188"/>
      <c r="W12" s="189"/>
    </row>
    <row r="13" spans="1:23" ht="14.25" customHeight="1" x14ac:dyDescent="0.2">
      <c r="A13" s="190"/>
      <c r="B13" s="112" t="s">
        <v>12</v>
      </c>
      <c r="C13" s="187"/>
      <c r="D13" s="188"/>
      <c r="E13" s="188"/>
      <c r="F13" s="188"/>
      <c r="G13" s="188"/>
      <c r="H13" s="188"/>
      <c r="I13" s="188"/>
      <c r="J13" s="188"/>
      <c r="K13" s="188"/>
      <c r="L13" s="189"/>
      <c r="M13" s="196"/>
      <c r="N13" s="112" t="s">
        <v>12</v>
      </c>
      <c r="O13" s="187"/>
      <c r="P13" s="188"/>
      <c r="Q13" s="188"/>
      <c r="R13" s="188"/>
      <c r="S13" s="188"/>
      <c r="T13" s="188"/>
      <c r="U13" s="188"/>
      <c r="V13" s="188"/>
      <c r="W13" s="189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 t="s">
        <v>80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80"/>
      <c r="O41" s="80"/>
      <c r="P41" s="64"/>
      <c r="Q41" s="71"/>
      <c r="R41" s="71"/>
      <c r="S41" s="71"/>
      <c r="T41" s="38"/>
      <c r="U41" s="58"/>
      <c r="V41" s="38"/>
      <c r="W41" s="75"/>
    </row>
    <row r="42" spans="1:23" ht="20.25" customHeight="1" x14ac:dyDescent="0.2">
      <c r="A42" s="172" t="s">
        <v>43</v>
      </c>
      <c r="B42" s="173"/>
      <c r="C42" s="174" t="s">
        <v>44</v>
      </c>
      <c r="D42" s="174"/>
      <c r="E42" s="174"/>
      <c r="F42" s="175" t="s">
        <v>45</v>
      </c>
      <c r="G42" s="176"/>
      <c r="H42" s="71"/>
      <c r="I42" s="177" t="s">
        <v>46</v>
      </c>
      <c r="J42" s="178"/>
      <c r="K42" s="178"/>
      <c r="L42" s="55"/>
      <c r="M42" s="156">
        <f>SUM(V45+V46+V47)</f>
        <v>0</v>
      </c>
      <c r="N42" s="157"/>
      <c r="O42" s="158"/>
      <c r="P42" s="50"/>
      <c r="Q42" s="50"/>
      <c r="R42" s="179" t="s">
        <v>54</v>
      </c>
      <c r="S42" s="179"/>
      <c r="T42" s="179"/>
      <c r="U42" s="53"/>
      <c r="V42" s="98">
        <f>SUM(V16:W40)</f>
        <v>0</v>
      </c>
      <c r="W42" s="76"/>
    </row>
    <row r="43" spans="1:23" ht="20.25" customHeight="1" x14ac:dyDescent="0.2">
      <c r="A43" s="147"/>
      <c r="B43" s="148"/>
      <c r="C43" s="149"/>
      <c r="D43" s="150"/>
      <c r="E43" s="151"/>
      <c r="F43" s="165"/>
      <c r="G43" s="166"/>
      <c r="H43" s="51"/>
      <c r="I43" s="161" t="s">
        <v>47</v>
      </c>
      <c r="J43" s="162"/>
      <c r="K43" s="162"/>
      <c r="L43" s="57"/>
      <c r="M43" s="167"/>
      <c r="N43" s="168"/>
      <c r="O43" s="169"/>
      <c r="P43" s="104"/>
      <c r="Q43" s="51"/>
      <c r="R43" s="164" t="s">
        <v>55</v>
      </c>
      <c r="S43" s="164"/>
      <c r="T43" s="164"/>
      <c r="U43" s="53"/>
      <c r="V43" s="98">
        <f>'Shop Bill-Pg2'!V42</f>
        <v>0</v>
      </c>
      <c r="W43" s="77"/>
    </row>
    <row r="44" spans="1:23" ht="20.25" customHeight="1" x14ac:dyDescent="0.2">
      <c r="A44" s="147"/>
      <c r="B44" s="148"/>
      <c r="C44" s="149"/>
      <c r="D44" s="150"/>
      <c r="E44" s="151"/>
      <c r="F44" s="152"/>
      <c r="G44" s="160"/>
      <c r="H44" s="51"/>
      <c r="I44" s="161" t="s">
        <v>48</v>
      </c>
      <c r="J44" s="162"/>
      <c r="K44" s="162"/>
      <c r="L44" s="57"/>
      <c r="M44" s="156">
        <f>'Safety Equip'!V44</f>
        <v>0</v>
      </c>
      <c r="N44" s="157"/>
      <c r="O44" s="158"/>
      <c r="P44" s="104"/>
      <c r="Q44" s="51"/>
      <c r="R44" s="164" t="s">
        <v>56</v>
      </c>
      <c r="S44" s="164"/>
      <c r="T44" s="164"/>
      <c r="U44" s="53"/>
      <c r="V44" s="98">
        <f>'Shop Bill-Pg3'!V42</f>
        <v>0</v>
      </c>
      <c r="W44" s="76"/>
    </row>
    <row r="45" spans="1:23" ht="20.25" customHeight="1" x14ac:dyDescent="0.2">
      <c r="A45" s="147"/>
      <c r="B45" s="148"/>
      <c r="C45" s="149"/>
      <c r="D45" s="150"/>
      <c r="E45" s="151"/>
      <c r="F45" s="152"/>
      <c r="G45" s="160"/>
      <c r="H45" s="51"/>
      <c r="I45" s="161" t="s">
        <v>49</v>
      </c>
      <c r="J45" s="162"/>
      <c r="K45" s="162"/>
      <c r="L45" s="57"/>
      <c r="M45" s="156">
        <f>'Ag Welding'!V49</f>
        <v>0</v>
      </c>
      <c r="N45" s="157"/>
      <c r="O45" s="158"/>
      <c r="P45" s="104"/>
      <c r="Q45" s="51"/>
      <c r="R45" s="164" t="s">
        <v>57</v>
      </c>
      <c r="S45" s="164"/>
      <c r="T45" s="164"/>
      <c r="U45" s="53"/>
      <c r="V45" s="98">
        <f>SUM(V42+V43+V44)</f>
        <v>0</v>
      </c>
      <c r="W45" s="77"/>
    </row>
    <row r="46" spans="1:23" ht="20.25" customHeight="1" x14ac:dyDescent="0.2">
      <c r="A46" s="147"/>
      <c r="B46" s="148"/>
      <c r="C46" s="149"/>
      <c r="D46" s="150"/>
      <c r="E46" s="151"/>
      <c r="F46" s="152"/>
      <c r="G46" s="160"/>
      <c r="H46" s="51"/>
      <c r="I46" s="161" t="s">
        <v>50</v>
      </c>
      <c r="J46" s="162"/>
      <c r="K46" s="162"/>
      <c r="L46" s="57"/>
      <c r="M46" s="156">
        <f>'Shop Invoice'!V49</f>
        <v>0</v>
      </c>
      <c r="N46" s="157"/>
      <c r="O46" s="158"/>
      <c r="P46" s="104"/>
      <c r="Q46" s="146" t="s">
        <v>59</v>
      </c>
      <c r="R46" s="163">
        <v>7.875</v>
      </c>
      <c r="S46" s="163"/>
      <c r="T46" s="121" t="s">
        <v>58</v>
      </c>
      <c r="U46" s="53"/>
      <c r="V46" s="98">
        <f>V45*T50</f>
        <v>0</v>
      </c>
      <c r="W46" s="76"/>
    </row>
    <row r="47" spans="1:23" ht="20.25" customHeight="1" x14ac:dyDescent="0.2">
      <c r="A47" s="147"/>
      <c r="B47" s="148"/>
      <c r="C47" s="149"/>
      <c r="D47" s="150"/>
      <c r="E47" s="151"/>
      <c r="F47" s="152"/>
      <c r="G47" s="160"/>
      <c r="H47" s="51"/>
      <c r="I47" s="161" t="s">
        <v>51</v>
      </c>
      <c r="J47" s="162"/>
      <c r="K47" s="162"/>
      <c r="L47" s="57"/>
      <c r="M47" s="156">
        <f>M42+M43+M44+M45+M46</f>
        <v>0</v>
      </c>
      <c r="N47" s="157"/>
      <c r="O47" s="158"/>
      <c r="P47" s="104"/>
      <c r="Q47" s="146" t="s">
        <v>59</v>
      </c>
      <c r="R47" s="163">
        <v>20</v>
      </c>
      <c r="S47" s="163"/>
      <c r="T47" s="121" t="s">
        <v>60</v>
      </c>
      <c r="U47" s="53"/>
      <c r="V47" s="98">
        <f>V45*V50</f>
        <v>0</v>
      </c>
      <c r="W47" s="76"/>
    </row>
    <row r="48" spans="1:23" ht="20.25" customHeight="1" x14ac:dyDescent="0.2">
      <c r="A48" s="147"/>
      <c r="B48" s="148"/>
      <c r="C48" s="149"/>
      <c r="D48" s="150"/>
      <c r="E48" s="151"/>
      <c r="F48" s="152"/>
      <c r="G48" s="153"/>
      <c r="H48" s="51"/>
      <c r="I48" s="154" t="s">
        <v>52</v>
      </c>
      <c r="J48" s="155"/>
      <c r="K48" s="155"/>
      <c r="L48" s="57"/>
      <c r="M48" s="156">
        <f>SUM(C43+C44+C45+C46+C47+C48+C49)</f>
        <v>0</v>
      </c>
      <c r="N48" s="157"/>
      <c r="O48" s="158"/>
      <c r="P48" s="104"/>
      <c r="Q48" s="51"/>
      <c r="R48" s="159"/>
      <c r="S48" s="159"/>
      <c r="T48" s="159"/>
      <c r="U48" s="53"/>
      <c r="V48" s="38"/>
      <c r="W48" s="77"/>
    </row>
    <row r="49" spans="1:23" ht="20.25" customHeight="1" x14ac:dyDescent="0.2">
      <c r="A49" s="207"/>
      <c r="B49" s="207"/>
      <c r="C49" s="208"/>
      <c r="D49" s="208"/>
      <c r="E49" s="208"/>
      <c r="F49" s="209"/>
      <c r="G49" s="210"/>
      <c r="H49" s="73"/>
      <c r="I49" s="211" t="s">
        <v>62</v>
      </c>
      <c r="J49" s="212"/>
      <c r="K49" s="213"/>
      <c r="L49" s="73"/>
      <c r="M49" s="214">
        <f>M47-M48</f>
        <v>0</v>
      </c>
      <c r="N49" s="215"/>
      <c r="O49" s="216"/>
      <c r="P49" s="73"/>
      <c r="Q49" s="217"/>
      <c r="R49" s="217"/>
      <c r="S49" s="217"/>
      <c r="T49" s="217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R46*0.01</f>
        <v>7.8750000000000001E-2</v>
      </c>
      <c r="U50" s="53"/>
      <c r="V50" s="53">
        <f>R47*0.01</f>
        <v>0.2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algorithmName="SHA-512" hashValue="5vJglTEFmy+fTWPS53vI8+O9XQhn5smbH5JUsboSqq1erQU8yaCEi4xtAfPsbLb0GsTYywZgviPhIOA2X8bOXg==" saltValue="KKsF7beUHZMIISyQ7974bA==" spinCount="100000" sheet="1" selectLockedCells="1"/>
  <mergeCells count="125">
    <mergeCell ref="S2:T2"/>
    <mergeCell ref="E4:N4"/>
    <mergeCell ref="E5:N5"/>
    <mergeCell ref="E6:N6"/>
    <mergeCell ref="N7:Q7"/>
    <mergeCell ref="R7:V7"/>
    <mergeCell ref="E2:N3"/>
    <mergeCell ref="P2:Q2"/>
    <mergeCell ref="A49:B49"/>
    <mergeCell ref="C49:E49"/>
    <mergeCell ref="F49:G49"/>
    <mergeCell ref="I49:K49"/>
    <mergeCell ref="M49:O49"/>
    <mergeCell ref="Q49:T49"/>
    <mergeCell ref="N11:N12"/>
    <mergeCell ref="O11:W11"/>
    <mergeCell ref="C12:L12"/>
    <mergeCell ref="O12:W12"/>
    <mergeCell ref="C13:L13"/>
    <mergeCell ref="O13:W13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B18:O18"/>
    <mergeCell ref="R18:S18"/>
    <mergeCell ref="B19:O19"/>
    <mergeCell ref="R19:S19"/>
    <mergeCell ref="B20:O20"/>
    <mergeCell ref="R20:S20"/>
    <mergeCell ref="A15:O15"/>
    <mergeCell ref="R15:S15"/>
    <mergeCell ref="V15:W15"/>
    <mergeCell ref="B16:O16"/>
    <mergeCell ref="R16:S16"/>
    <mergeCell ref="B17:O17"/>
    <mergeCell ref="R17:S17"/>
    <mergeCell ref="B24:O24"/>
    <mergeCell ref="R24:S24"/>
    <mergeCell ref="B25:O25"/>
    <mergeCell ref="R25:S25"/>
    <mergeCell ref="B26:O26"/>
    <mergeCell ref="R26:S26"/>
    <mergeCell ref="B21:O21"/>
    <mergeCell ref="R21:S21"/>
    <mergeCell ref="B22:O22"/>
    <mergeCell ref="R22:S22"/>
    <mergeCell ref="B23:O23"/>
    <mergeCell ref="R23:S23"/>
    <mergeCell ref="B30:O30"/>
    <mergeCell ref="R30:S30"/>
    <mergeCell ref="B31:O31"/>
    <mergeCell ref="R31:S31"/>
    <mergeCell ref="B32:O32"/>
    <mergeCell ref="R32:S32"/>
    <mergeCell ref="B27:O27"/>
    <mergeCell ref="R27:S27"/>
    <mergeCell ref="B28:O28"/>
    <mergeCell ref="R28:S28"/>
    <mergeCell ref="B29:O29"/>
    <mergeCell ref="R29:S29"/>
    <mergeCell ref="B36:O36"/>
    <mergeCell ref="R36:S36"/>
    <mergeCell ref="B37:O37"/>
    <mergeCell ref="R37:S37"/>
    <mergeCell ref="B38:O38"/>
    <mergeCell ref="R38:S38"/>
    <mergeCell ref="B33:O33"/>
    <mergeCell ref="R33:S33"/>
    <mergeCell ref="B34:O34"/>
    <mergeCell ref="R34:S34"/>
    <mergeCell ref="B35:O35"/>
    <mergeCell ref="R35:S35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A44:B44"/>
    <mergeCell ref="C44:E44"/>
    <mergeCell ref="F44:G44"/>
    <mergeCell ref="I44:K44"/>
    <mergeCell ref="M44:O44"/>
    <mergeCell ref="R44:T44"/>
    <mergeCell ref="A43:B43"/>
    <mergeCell ref="C43:E43"/>
    <mergeCell ref="F43:G43"/>
    <mergeCell ref="I43:K43"/>
    <mergeCell ref="M43:O43"/>
    <mergeCell ref="R43:T43"/>
    <mergeCell ref="A46:B46"/>
    <mergeCell ref="C46:E46"/>
    <mergeCell ref="F46:G46"/>
    <mergeCell ref="I46:K46"/>
    <mergeCell ref="M46:O46"/>
    <mergeCell ref="R46:S46"/>
    <mergeCell ref="A45:B45"/>
    <mergeCell ref="C45:E45"/>
    <mergeCell ref="F45:G45"/>
    <mergeCell ref="I45:K45"/>
    <mergeCell ref="M45:O45"/>
    <mergeCell ref="R45:T45"/>
    <mergeCell ref="A48:B48"/>
    <mergeCell ref="C48:E48"/>
    <mergeCell ref="F48:G48"/>
    <mergeCell ref="I48:K48"/>
    <mergeCell ref="M48:O48"/>
    <mergeCell ref="R48:T48"/>
    <mergeCell ref="A47:B47"/>
    <mergeCell ref="C47:E47"/>
    <mergeCell ref="F47:G47"/>
    <mergeCell ref="I47:K47"/>
    <mergeCell ref="M47:O47"/>
    <mergeCell ref="R47:S47"/>
  </mergeCells>
  <pageMargins left="0.5" right="0.5" top="0.75" bottom="0.5" header="0.25" footer="0.2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2"/>
  <sheetViews>
    <sheetView showZeros="0" view="pageLayout" zoomScale="110" zoomScaleNormal="100" zoomScaleSheetLayoutView="100" zoomScalePageLayoutView="110" workbookViewId="0">
      <selection activeCell="B24" sqref="B24:O24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81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44"/>
      <c r="Q2" s="244"/>
      <c r="R2" s="124"/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97"/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44"/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 t="s">
        <v>82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187"/>
      <c r="P9" s="188"/>
      <c r="Q9" s="188"/>
      <c r="R9" s="188"/>
      <c r="S9" s="188"/>
      <c r="T9" s="188"/>
      <c r="U9" s="188"/>
      <c r="V9" s="188"/>
      <c r="W9" s="189"/>
    </row>
    <row r="10" spans="1:23" ht="14.25" customHeight="1" x14ac:dyDescent="0.2">
      <c r="A10" s="190"/>
      <c r="B10" s="111" t="s">
        <v>10</v>
      </c>
      <c r="C10" s="187"/>
      <c r="D10" s="188"/>
      <c r="E10" s="188"/>
      <c r="F10" s="189"/>
      <c r="G10" s="187"/>
      <c r="H10" s="188"/>
      <c r="I10" s="188"/>
      <c r="J10" s="188"/>
      <c r="K10" s="188"/>
      <c r="L10" s="189"/>
      <c r="M10" s="195"/>
      <c r="N10" s="111" t="s">
        <v>10</v>
      </c>
      <c r="O10" s="187"/>
      <c r="P10" s="188"/>
      <c r="Q10" s="188"/>
      <c r="R10" s="189"/>
      <c r="S10" s="188"/>
      <c r="T10" s="188"/>
      <c r="U10" s="188"/>
      <c r="V10" s="188"/>
      <c r="W10" s="189"/>
    </row>
    <row r="11" spans="1:23" ht="14.25" customHeight="1" x14ac:dyDescent="0.2">
      <c r="A11" s="190"/>
      <c r="B11" s="186" t="s">
        <v>11</v>
      </c>
      <c r="C11" s="187"/>
      <c r="D11" s="188"/>
      <c r="E11" s="188"/>
      <c r="F11" s="188"/>
      <c r="G11" s="188"/>
      <c r="H11" s="188"/>
      <c r="I11" s="188"/>
      <c r="J11" s="188"/>
      <c r="K11" s="188"/>
      <c r="L11" s="189"/>
      <c r="M11" s="195"/>
      <c r="N11" s="186" t="s">
        <v>11</v>
      </c>
      <c r="O11" s="187"/>
      <c r="P11" s="188"/>
      <c r="Q11" s="188"/>
      <c r="R11" s="188"/>
      <c r="S11" s="188"/>
      <c r="T11" s="188"/>
      <c r="U11" s="188"/>
      <c r="V11" s="188"/>
      <c r="W11" s="189"/>
    </row>
    <row r="12" spans="1:23" ht="14.25" customHeight="1" x14ac:dyDescent="0.2">
      <c r="A12" s="190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9"/>
      <c r="M12" s="195"/>
      <c r="N12" s="186"/>
      <c r="O12" s="187"/>
      <c r="P12" s="188"/>
      <c r="Q12" s="188"/>
      <c r="R12" s="188"/>
      <c r="S12" s="188"/>
      <c r="T12" s="188"/>
      <c r="U12" s="188"/>
      <c r="V12" s="188"/>
      <c r="W12" s="189"/>
    </row>
    <row r="13" spans="1:23" ht="14.25" customHeight="1" x14ac:dyDescent="0.2">
      <c r="A13" s="190"/>
      <c r="B13" s="112" t="s">
        <v>12</v>
      </c>
      <c r="C13" s="187"/>
      <c r="D13" s="188"/>
      <c r="E13" s="188"/>
      <c r="F13" s="188"/>
      <c r="G13" s="188"/>
      <c r="H13" s="188"/>
      <c r="I13" s="188"/>
      <c r="J13" s="188"/>
      <c r="K13" s="188"/>
      <c r="L13" s="189"/>
      <c r="M13" s="196"/>
      <c r="N13" s="112" t="s">
        <v>12</v>
      </c>
      <c r="O13" s="187"/>
      <c r="P13" s="188"/>
      <c r="Q13" s="188"/>
      <c r="R13" s="188"/>
      <c r="S13" s="188"/>
      <c r="T13" s="188"/>
      <c r="U13" s="188"/>
      <c r="V13" s="188"/>
      <c r="W13" s="189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 t="s">
        <v>83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 t="s">
        <v>84</v>
      </c>
      <c r="R16" s="152">
        <v>1</v>
      </c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 t="s">
        <v>85</v>
      </c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 t="s">
        <v>84</v>
      </c>
      <c r="R17" s="152">
        <v>1</v>
      </c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 t="s">
        <v>89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 t="s">
        <v>84</v>
      </c>
      <c r="R18" s="152">
        <v>1</v>
      </c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 t="s">
        <v>86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302"/>
      <c r="P19" s="61"/>
      <c r="Q19" s="102" t="s">
        <v>84</v>
      </c>
      <c r="R19" s="152">
        <v>1</v>
      </c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 t="s">
        <v>87</v>
      </c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302"/>
      <c r="P20" s="61"/>
      <c r="Q20" s="102" t="s">
        <v>84</v>
      </c>
      <c r="R20" s="152">
        <v>1</v>
      </c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 t="s">
        <v>88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302"/>
      <c r="P21" s="61"/>
      <c r="Q21" s="102" t="s">
        <v>84</v>
      </c>
      <c r="R21" s="152">
        <v>1</v>
      </c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41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71"/>
      <c r="S41" s="71"/>
      <c r="T41" s="38"/>
      <c r="U41" s="58"/>
      <c r="V41" s="38"/>
      <c r="W41" s="75"/>
    </row>
    <row r="42" spans="1:23" ht="20.25" customHeight="1" x14ac:dyDescent="0.2">
      <c r="A42" s="172" t="s">
        <v>43</v>
      </c>
      <c r="B42" s="173"/>
      <c r="C42" s="174" t="s">
        <v>44</v>
      </c>
      <c r="D42" s="174"/>
      <c r="E42" s="174"/>
      <c r="F42" s="175" t="s">
        <v>45</v>
      </c>
      <c r="G42" s="176"/>
      <c r="H42" s="71"/>
      <c r="I42" s="246" t="s">
        <v>72</v>
      </c>
      <c r="J42" s="247"/>
      <c r="K42" s="247"/>
      <c r="L42" s="247"/>
      <c r="M42" s="247"/>
      <c r="N42" s="247"/>
      <c r="O42" s="248"/>
      <c r="P42" s="72"/>
      <c r="Q42" s="50"/>
      <c r="R42" s="179" t="s">
        <v>57</v>
      </c>
      <c r="S42" s="179"/>
      <c r="T42" s="179"/>
      <c r="U42" s="53"/>
      <c r="V42" s="98">
        <f>SUM(V16:V40)</f>
        <v>0</v>
      </c>
      <c r="W42" s="76"/>
    </row>
    <row r="43" spans="1:23" ht="20.25" customHeight="1" x14ac:dyDescent="0.2">
      <c r="A43" s="147"/>
      <c r="B43" s="148"/>
      <c r="C43" s="149"/>
      <c r="D43" s="150"/>
      <c r="E43" s="151"/>
      <c r="F43" s="165"/>
      <c r="G43" s="166"/>
      <c r="H43" s="51"/>
      <c r="I43" s="249" t="s">
        <v>73</v>
      </c>
      <c r="J43" s="250"/>
      <c r="K43" s="250" t="s">
        <v>74</v>
      </c>
      <c r="L43" s="250"/>
      <c r="M43" s="250"/>
      <c r="N43" s="276" t="s">
        <v>13</v>
      </c>
      <c r="O43" s="277"/>
      <c r="P43" s="63"/>
      <c r="Q43" s="51"/>
      <c r="R43" s="164" t="s">
        <v>58</v>
      </c>
      <c r="S43" s="164"/>
      <c r="T43" s="164"/>
      <c r="U43" s="53"/>
      <c r="V43" s="98">
        <f>V42*T50</f>
        <v>0</v>
      </c>
      <c r="W43" s="77"/>
    </row>
    <row r="44" spans="1:23" ht="20.25" customHeight="1" x14ac:dyDescent="0.2">
      <c r="A44" s="147"/>
      <c r="B44" s="148"/>
      <c r="C44" s="149"/>
      <c r="D44" s="150"/>
      <c r="E44" s="151"/>
      <c r="F44" s="152"/>
      <c r="G44" s="160"/>
      <c r="H44" s="51"/>
      <c r="I44" s="257"/>
      <c r="J44" s="257"/>
      <c r="K44" s="257"/>
      <c r="L44" s="257"/>
      <c r="M44" s="257"/>
      <c r="N44" s="245"/>
      <c r="O44" s="245"/>
      <c r="P44" s="63"/>
      <c r="Q44" s="51"/>
      <c r="R44" s="164" t="s">
        <v>68</v>
      </c>
      <c r="S44" s="164"/>
      <c r="T44" s="164"/>
      <c r="U44" s="53"/>
      <c r="V44" s="98">
        <f>N44+N45+N46+N47</f>
        <v>0</v>
      </c>
      <c r="W44" s="76"/>
    </row>
    <row r="45" spans="1:23" ht="20.25" customHeight="1" x14ac:dyDescent="0.2">
      <c r="A45" s="147"/>
      <c r="B45" s="148"/>
      <c r="C45" s="149"/>
      <c r="D45" s="150"/>
      <c r="E45" s="151"/>
      <c r="F45" s="152"/>
      <c r="G45" s="160"/>
      <c r="H45" s="51"/>
      <c r="I45" s="257"/>
      <c r="J45" s="257"/>
      <c r="K45" s="257"/>
      <c r="L45" s="257"/>
      <c r="M45" s="257"/>
      <c r="N45" s="245"/>
      <c r="O45" s="245"/>
      <c r="P45" s="63"/>
      <c r="Q45" s="51"/>
      <c r="R45" s="164" t="s">
        <v>76</v>
      </c>
      <c r="S45" s="164"/>
      <c r="T45" s="164"/>
      <c r="U45" s="53"/>
      <c r="V45" s="98">
        <f>E49</f>
        <v>0</v>
      </c>
      <c r="W45" s="77"/>
    </row>
    <row r="46" spans="1:23" ht="20.25" customHeight="1" x14ac:dyDescent="0.2">
      <c r="A46" s="271"/>
      <c r="B46" s="272"/>
      <c r="C46" s="273"/>
      <c r="D46" s="274"/>
      <c r="E46" s="275"/>
      <c r="F46" s="251"/>
      <c r="G46" s="252"/>
      <c r="H46" s="51"/>
      <c r="I46" s="257"/>
      <c r="J46" s="257"/>
      <c r="K46" s="257"/>
      <c r="L46" s="257"/>
      <c r="M46" s="257"/>
      <c r="N46" s="258"/>
      <c r="O46" s="258"/>
      <c r="P46" s="63"/>
      <c r="Q46" s="127"/>
      <c r="R46" s="164" t="s">
        <v>79</v>
      </c>
      <c r="S46" s="164"/>
      <c r="T46" s="164"/>
      <c r="U46" s="53"/>
      <c r="V46" s="98">
        <f>V50*V42</f>
        <v>0</v>
      </c>
      <c r="W46" s="76"/>
    </row>
    <row r="47" spans="1:23" ht="20.25" customHeight="1" x14ac:dyDescent="0.2">
      <c r="A47" s="261" t="s">
        <v>71</v>
      </c>
      <c r="B47" s="262"/>
      <c r="C47" s="263"/>
      <c r="D47" s="131"/>
      <c r="E47" s="245"/>
      <c r="F47" s="245"/>
      <c r="G47" s="245"/>
      <c r="H47" s="64"/>
      <c r="I47" s="257"/>
      <c r="J47" s="257"/>
      <c r="K47" s="257"/>
      <c r="L47" s="257"/>
      <c r="M47" s="257"/>
      <c r="N47" s="259"/>
      <c r="O47" s="260"/>
      <c r="P47" s="63"/>
      <c r="Q47" s="127"/>
      <c r="R47" s="164" t="s">
        <v>75</v>
      </c>
      <c r="S47" s="164"/>
      <c r="T47" s="164"/>
      <c r="U47" s="53"/>
      <c r="V47" s="98">
        <f>V42+V43+V44+V45+V46</f>
        <v>0</v>
      </c>
      <c r="W47" s="76"/>
    </row>
    <row r="48" spans="1:23" ht="20.25" customHeight="1" x14ac:dyDescent="0.2">
      <c r="A48" s="254" t="s">
        <v>70</v>
      </c>
      <c r="B48" s="255"/>
      <c r="C48" s="256"/>
      <c r="D48" s="130"/>
      <c r="E48" s="245"/>
      <c r="F48" s="245"/>
      <c r="G48" s="245"/>
      <c r="H48" s="64"/>
      <c r="I48" s="264" t="s">
        <v>77</v>
      </c>
      <c r="J48" s="264"/>
      <c r="K48" s="264"/>
      <c r="L48" s="129"/>
      <c r="M48" s="253"/>
      <c r="N48" s="253"/>
      <c r="O48" s="253"/>
      <c r="P48" s="63"/>
      <c r="Q48" s="51"/>
      <c r="R48" s="164" t="s">
        <v>52</v>
      </c>
      <c r="S48" s="164"/>
      <c r="T48" s="164"/>
      <c r="U48" s="53"/>
      <c r="V48" s="98">
        <f>C43+C44+C45+C46</f>
        <v>0</v>
      </c>
      <c r="W48" s="76"/>
    </row>
    <row r="49" spans="1:23" ht="20.25" customHeight="1" x14ac:dyDescent="0.2">
      <c r="A49" s="268" t="s">
        <v>69</v>
      </c>
      <c r="B49" s="269"/>
      <c r="C49" s="270"/>
      <c r="D49" s="132"/>
      <c r="E49" s="208"/>
      <c r="F49" s="208"/>
      <c r="G49" s="208"/>
      <c r="H49" s="70"/>
      <c r="I49" s="264" t="s">
        <v>78</v>
      </c>
      <c r="J49" s="264"/>
      <c r="K49" s="264"/>
      <c r="L49" s="73"/>
      <c r="M49" s="265"/>
      <c r="N49" s="265"/>
      <c r="O49" s="265"/>
      <c r="P49" s="110"/>
      <c r="Q49" s="266" t="s">
        <v>62</v>
      </c>
      <c r="R49" s="267"/>
      <c r="S49" s="267"/>
      <c r="T49" s="267"/>
      <c r="U49" s="39"/>
      <c r="V49" s="98">
        <f>V47-V48</f>
        <v>0</v>
      </c>
      <c r="W49" s="74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6"/>
      <c r="N50" s="66"/>
      <c r="O50" s="66"/>
      <c r="P50" s="64"/>
      <c r="Q50" s="64"/>
      <c r="R50" s="64"/>
      <c r="S50" s="64"/>
      <c r="T50" s="133">
        <f>M48*0.01</f>
        <v>0</v>
      </c>
      <c r="U50" s="53"/>
      <c r="V50" s="53">
        <f>M49*0.01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6">
    <mergeCell ref="A48:C48"/>
    <mergeCell ref="E48:G48"/>
    <mergeCell ref="I48:K48"/>
    <mergeCell ref="M48:O48"/>
    <mergeCell ref="R48:T48"/>
    <mergeCell ref="A49:C49"/>
    <mergeCell ref="E49:G49"/>
    <mergeCell ref="I49:K49"/>
    <mergeCell ref="M49:O49"/>
    <mergeCell ref="Q49:T49"/>
    <mergeCell ref="R46:T46"/>
    <mergeCell ref="A45:B45"/>
    <mergeCell ref="C45:E45"/>
    <mergeCell ref="A47:C47"/>
    <mergeCell ref="E47:G47"/>
    <mergeCell ref="I47:J47"/>
    <mergeCell ref="K47:M47"/>
    <mergeCell ref="N47:O47"/>
    <mergeCell ref="R47:T47"/>
    <mergeCell ref="A46:B46"/>
    <mergeCell ref="C46:E46"/>
    <mergeCell ref="F46:G46"/>
    <mergeCell ref="I46:J46"/>
    <mergeCell ref="K46:M46"/>
    <mergeCell ref="N46:O46"/>
    <mergeCell ref="F45:G45"/>
    <mergeCell ref="I45:J45"/>
    <mergeCell ref="K45:M45"/>
    <mergeCell ref="N45:O45"/>
    <mergeCell ref="A43:B43"/>
    <mergeCell ref="C43:E43"/>
    <mergeCell ref="F43:G43"/>
    <mergeCell ref="I43:J43"/>
    <mergeCell ref="K43:M43"/>
    <mergeCell ref="N43:O43"/>
    <mergeCell ref="R43:T43"/>
    <mergeCell ref="R44:T44"/>
    <mergeCell ref="R45:T45"/>
    <mergeCell ref="A44:B44"/>
    <mergeCell ref="C44:E44"/>
    <mergeCell ref="F44:G44"/>
    <mergeCell ref="I44:J44"/>
    <mergeCell ref="K44:M44"/>
    <mergeCell ref="N44:O44"/>
    <mergeCell ref="B39:O39"/>
    <mergeCell ref="R39:S39"/>
    <mergeCell ref="B40:O40"/>
    <mergeCell ref="R40:S40"/>
    <mergeCell ref="A42:B42"/>
    <mergeCell ref="C42:E42"/>
    <mergeCell ref="F42:G42"/>
    <mergeCell ref="I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2"/>
  <sheetViews>
    <sheetView showZeros="0" view="pageLayout" topLeftCell="B13" zoomScale="110" zoomScaleNormal="100" zoomScaleSheetLayoutView="100" zoomScalePageLayoutView="110" workbookViewId="0">
      <selection activeCell="X40" sqref="X40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65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06"/>
      <c r="R2" s="101">
        <v>2</v>
      </c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8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>
        <f>'Shop Bill-Pg1'!R7:V7</f>
        <v>0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80"/>
      <c r="S41" s="80"/>
      <c r="T41" s="80"/>
      <c r="U41" s="80"/>
      <c r="V41" s="38"/>
      <c r="W41" s="75"/>
    </row>
    <row r="42" spans="1:23" ht="20.25" customHeight="1" x14ac:dyDescent="0.2">
      <c r="A42" s="222"/>
      <c r="B42" s="223"/>
      <c r="C42" s="224"/>
      <c r="D42" s="224"/>
      <c r="E42" s="224"/>
      <c r="F42" s="225"/>
      <c r="G42" s="225"/>
      <c r="H42" s="71"/>
      <c r="I42" s="226"/>
      <c r="J42" s="226"/>
      <c r="K42" s="226"/>
      <c r="L42" s="54"/>
      <c r="M42" s="227"/>
      <c r="N42" s="227"/>
      <c r="O42" s="227"/>
      <c r="P42" s="72"/>
      <c r="Q42" s="72"/>
      <c r="R42" s="179" t="s">
        <v>55</v>
      </c>
      <c r="S42" s="179"/>
      <c r="T42" s="179"/>
      <c r="U42" s="38"/>
      <c r="V42" s="98">
        <f>SUM(V16:W40)</f>
        <v>0</v>
      </c>
      <c r="W42" s="76">
        <f>SUM(W16:X40)</f>
        <v>0</v>
      </c>
    </row>
    <row r="43" spans="1:23" ht="20.25" customHeight="1" x14ac:dyDescent="0.2">
      <c r="A43" s="228"/>
      <c r="B43" s="229"/>
      <c r="C43" s="230"/>
      <c r="D43" s="230"/>
      <c r="E43" s="230"/>
      <c r="F43" s="231"/>
      <c r="G43" s="231"/>
      <c r="H43" s="64"/>
      <c r="I43" s="232"/>
      <c r="J43" s="232"/>
      <c r="K43" s="232"/>
      <c r="L43" s="56"/>
      <c r="M43" s="230"/>
      <c r="N43" s="230"/>
      <c r="O43" s="230"/>
      <c r="P43" s="63"/>
      <c r="Q43" s="64"/>
      <c r="R43" s="159"/>
      <c r="S43" s="159"/>
      <c r="T43" s="159"/>
      <c r="U43" s="53"/>
      <c r="V43" s="103"/>
      <c r="W43" s="77"/>
    </row>
    <row r="44" spans="1:23" ht="20.25" customHeight="1" x14ac:dyDescent="0.2">
      <c r="A44" s="228"/>
      <c r="B44" s="229"/>
      <c r="C44" s="230"/>
      <c r="D44" s="230"/>
      <c r="E44" s="230"/>
      <c r="F44" s="231"/>
      <c r="G44" s="231"/>
      <c r="H44" s="64"/>
      <c r="I44" s="232"/>
      <c r="J44" s="232"/>
      <c r="K44" s="232"/>
      <c r="L44" s="56"/>
      <c r="M44" s="230"/>
      <c r="N44" s="230"/>
      <c r="O44" s="230"/>
      <c r="P44" s="63"/>
      <c r="Q44" s="64"/>
      <c r="R44" s="159"/>
      <c r="S44" s="159"/>
      <c r="T44" s="159"/>
      <c r="U44" s="53"/>
      <c r="V44" s="103"/>
      <c r="W44" s="77"/>
    </row>
    <row r="45" spans="1:23" ht="20.25" customHeight="1" x14ac:dyDescent="0.2">
      <c r="A45" s="228"/>
      <c r="B45" s="229"/>
      <c r="C45" s="230"/>
      <c r="D45" s="230"/>
      <c r="E45" s="230"/>
      <c r="F45" s="231"/>
      <c r="G45" s="231"/>
      <c r="H45" s="64"/>
      <c r="I45" s="232"/>
      <c r="J45" s="232"/>
      <c r="K45" s="232"/>
      <c r="L45" s="56"/>
      <c r="M45" s="230"/>
      <c r="N45" s="230"/>
      <c r="O45" s="230"/>
      <c r="P45" s="63"/>
      <c r="Q45" s="64"/>
      <c r="R45" s="159"/>
      <c r="S45" s="159"/>
      <c r="T45" s="159"/>
      <c r="U45" s="53"/>
      <c r="V45" s="53"/>
      <c r="W45" s="77"/>
    </row>
    <row r="46" spans="1:23" ht="20.25" customHeight="1" x14ac:dyDescent="0.2">
      <c r="A46" s="228"/>
      <c r="B46" s="229"/>
      <c r="C46" s="230"/>
      <c r="D46" s="230"/>
      <c r="E46" s="230"/>
      <c r="F46" s="231"/>
      <c r="G46" s="231"/>
      <c r="H46" s="64"/>
      <c r="I46" s="232"/>
      <c r="J46" s="232"/>
      <c r="K46" s="232"/>
      <c r="L46" s="56"/>
      <c r="M46" s="230"/>
      <c r="N46" s="230"/>
      <c r="O46" s="230"/>
      <c r="P46" s="63"/>
      <c r="Q46" s="56"/>
      <c r="R46" s="233"/>
      <c r="S46" s="233"/>
      <c r="T46" s="52"/>
      <c r="U46" s="53"/>
      <c r="V46" s="53"/>
      <c r="W46" s="77"/>
    </row>
    <row r="47" spans="1:23" ht="20.25" customHeight="1" x14ac:dyDescent="0.2">
      <c r="A47" s="228"/>
      <c r="B47" s="229"/>
      <c r="C47" s="230"/>
      <c r="D47" s="230"/>
      <c r="E47" s="230"/>
      <c r="F47" s="231"/>
      <c r="G47" s="231"/>
      <c r="H47" s="64"/>
      <c r="I47" s="232"/>
      <c r="J47" s="232"/>
      <c r="K47" s="232"/>
      <c r="L47" s="56"/>
      <c r="M47" s="234"/>
      <c r="N47" s="234"/>
      <c r="O47" s="234"/>
      <c r="P47" s="63"/>
      <c r="Q47" s="56"/>
      <c r="R47" s="231"/>
      <c r="S47" s="231"/>
      <c r="T47" s="52"/>
      <c r="U47" s="53"/>
      <c r="V47" s="53"/>
      <c r="W47" s="77"/>
    </row>
    <row r="48" spans="1:23" ht="20.25" customHeight="1" x14ac:dyDescent="0.2">
      <c r="A48" s="228"/>
      <c r="B48" s="229"/>
      <c r="C48" s="230"/>
      <c r="D48" s="230"/>
      <c r="E48" s="230"/>
      <c r="F48" s="231"/>
      <c r="G48" s="231"/>
      <c r="H48" s="64"/>
      <c r="I48" s="232"/>
      <c r="J48" s="232"/>
      <c r="K48" s="232"/>
      <c r="L48" s="56"/>
      <c r="M48" s="235"/>
      <c r="N48" s="236"/>
      <c r="O48" s="236"/>
      <c r="P48" s="63"/>
      <c r="Q48" s="64"/>
      <c r="R48" s="159"/>
      <c r="S48" s="159"/>
      <c r="T48" s="159"/>
      <c r="U48" s="53"/>
      <c r="V48" s="53"/>
      <c r="W48" s="77"/>
    </row>
    <row r="49" spans="1:23" ht="20.25" customHeight="1" x14ac:dyDescent="0.2">
      <c r="A49" s="237"/>
      <c r="B49" s="238"/>
      <c r="C49" s="239"/>
      <c r="D49" s="239"/>
      <c r="E49" s="239"/>
      <c r="F49" s="240"/>
      <c r="G49" s="240"/>
      <c r="H49" s="70"/>
      <c r="I49" s="241"/>
      <c r="J49" s="217"/>
      <c r="K49" s="217"/>
      <c r="L49" s="70"/>
      <c r="M49" s="242"/>
      <c r="N49" s="242"/>
      <c r="O49" s="242"/>
      <c r="P49" s="70"/>
      <c r="Q49" s="217"/>
      <c r="R49" s="217"/>
      <c r="S49" s="217"/>
      <c r="T49" s="217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R46*0.01</f>
        <v>0</v>
      </c>
      <c r="U50" s="53"/>
      <c r="V50" s="53">
        <f>R47*0.01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T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S2:T2"/>
    <mergeCell ref="E4:N4"/>
    <mergeCell ref="E5:N5"/>
    <mergeCell ref="E6:N6"/>
    <mergeCell ref="N7:Q7"/>
    <mergeCell ref="R7:V7"/>
    <mergeCell ref="E2:N3"/>
    <mergeCell ref="P2:Q2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52"/>
  <sheetViews>
    <sheetView showZeros="0" view="pageLayout" topLeftCell="A16" zoomScale="110" zoomScaleNormal="100" zoomScaleSheetLayoutView="100" zoomScalePageLayoutView="110" workbookViewId="0">
      <selection activeCell="X40" sqref="X40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65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43"/>
      <c r="R2" s="101">
        <v>3</v>
      </c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26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8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>
        <f>'Shop Bill-Pg1'!R7:V7</f>
        <v>0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80"/>
      <c r="S41" s="80"/>
      <c r="T41" s="80"/>
      <c r="U41" s="80"/>
      <c r="V41" s="38"/>
      <c r="W41" s="75"/>
    </row>
    <row r="42" spans="1:23" ht="21" customHeight="1" x14ac:dyDescent="0.2">
      <c r="A42" s="222"/>
      <c r="B42" s="223"/>
      <c r="C42" s="224"/>
      <c r="D42" s="224"/>
      <c r="E42" s="224"/>
      <c r="F42" s="225"/>
      <c r="G42" s="225"/>
      <c r="H42" s="71"/>
      <c r="I42" s="226"/>
      <c r="J42" s="226"/>
      <c r="K42" s="226"/>
      <c r="L42" s="54"/>
      <c r="M42" s="227"/>
      <c r="N42" s="227"/>
      <c r="O42" s="227"/>
      <c r="P42" s="72"/>
      <c r="Q42" s="72"/>
      <c r="R42" s="179" t="s">
        <v>56</v>
      </c>
      <c r="S42" s="179"/>
      <c r="T42" s="179"/>
      <c r="U42" s="38"/>
      <c r="V42" s="98">
        <f>SUM(V16:W40)</f>
        <v>0</v>
      </c>
      <c r="W42" s="76">
        <f>SUM(W16:X40)</f>
        <v>0</v>
      </c>
    </row>
    <row r="43" spans="1:23" ht="21" customHeight="1" x14ac:dyDescent="0.2">
      <c r="A43" s="228"/>
      <c r="B43" s="229"/>
      <c r="C43" s="230"/>
      <c r="D43" s="230"/>
      <c r="E43" s="230"/>
      <c r="F43" s="231"/>
      <c r="G43" s="231"/>
      <c r="H43" s="64"/>
      <c r="I43" s="232"/>
      <c r="J43" s="232"/>
      <c r="K43" s="232"/>
      <c r="L43" s="56"/>
      <c r="M43" s="230"/>
      <c r="N43" s="230"/>
      <c r="O43" s="230"/>
      <c r="P43" s="63"/>
      <c r="Q43" s="64"/>
      <c r="R43" s="159"/>
      <c r="S43" s="159"/>
      <c r="T43" s="159"/>
      <c r="U43" s="53"/>
      <c r="V43" s="103"/>
      <c r="W43" s="77"/>
    </row>
    <row r="44" spans="1:23" ht="21" customHeight="1" x14ac:dyDescent="0.2">
      <c r="A44" s="228"/>
      <c r="B44" s="229"/>
      <c r="C44" s="230"/>
      <c r="D44" s="230"/>
      <c r="E44" s="230"/>
      <c r="F44" s="231"/>
      <c r="G44" s="231"/>
      <c r="H44" s="64"/>
      <c r="I44" s="232"/>
      <c r="J44" s="232"/>
      <c r="K44" s="232"/>
      <c r="L44" s="56"/>
      <c r="M44" s="230"/>
      <c r="N44" s="230"/>
      <c r="O44" s="230"/>
      <c r="P44" s="63"/>
      <c r="Q44" s="64"/>
      <c r="R44" s="159"/>
      <c r="S44" s="159"/>
      <c r="T44" s="159"/>
      <c r="U44" s="53"/>
      <c r="V44" s="103"/>
      <c r="W44" s="77"/>
    </row>
    <row r="45" spans="1:23" ht="21" customHeight="1" x14ac:dyDescent="0.2">
      <c r="A45" s="228"/>
      <c r="B45" s="229"/>
      <c r="C45" s="230"/>
      <c r="D45" s="230"/>
      <c r="E45" s="230"/>
      <c r="F45" s="231"/>
      <c r="G45" s="231"/>
      <c r="H45" s="64"/>
      <c r="I45" s="232"/>
      <c r="J45" s="232"/>
      <c r="K45" s="232"/>
      <c r="L45" s="56"/>
      <c r="M45" s="230"/>
      <c r="N45" s="230"/>
      <c r="O45" s="230"/>
      <c r="P45" s="63"/>
      <c r="Q45" s="64"/>
      <c r="R45" s="159"/>
      <c r="S45" s="159"/>
      <c r="T45" s="159"/>
      <c r="U45" s="53"/>
      <c r="V45" s="53"/>
      <c r="W45" s="77"/>
    </row>
    <row r="46" spans="1:23" ht="21" customHeight="1" x14ac:dyDescent="0.2">
      <c r="A46" s="228"/>
      <c r="B46" s="229"/>
      <c r="C46" s="230"/>
      <c r="D46" s="230"/>
      <c r="E46" s="230"/>
      <c r="F46" s="231"/>
      <c r="G46" s="231"/>
      <c r="H46" s="64"/>
      <c r="I46" s="232"/>
      <c r="J46" s="232"/>
      <c r="K46" s="232"/>
      <c r="L46" s="56"/>
      <c r="M46" s="230"/>
      <c r="N46" s="230"/>
      <c r="O46" s="230"/>
      <c r="P46" s="63"/>
      <c r="Q46" s="56"/>
      <c r="R46" s="233"/>
      <c r="S46" s="233"/>
      <c r="T46" s="52"/>
      <c r="U46" s="53"/>
      <c r="V46" s="53"/>
      <c r="W46" s="77"/>
    </row>
    <row r="47" spans="1:23" ht="21" customHeight="1" x14ac:dyDescent="0.2">
      <c r="A47" s="228"/>
      <c r="B47" s="229"/>
      <c r="C47" s="230"/>
      <c r="D47" s="230"/>
      <c r="E47" s="230"/>
      <c r="F47" s="231"/>
      <c r="G47" s="231"/>
      <c r="H47" s="64"/>
      <c r="I47" s="232"/>
      <c r="J47" s="232"/>
      <c r="K47" s="232"/>
      <c r="L47" s="56"/>
      <c r="M47" s="234"/>
      <c r="N47" s="234"/>
      <c r="O47" s="234"/>
      <c r="P47" s="63"/>
      <c r="Q47" s="56"/>
      <c r="R47" s="231"/>
      <c r="S47" s="231"/>
      <c r="T47" s="52"/>
      <c r="U47" s="53"/>
      <c r="V47" s="53"/>
      <c r="W47" s="77"/>
    </row>
    <row r="48" spans="1:23" ht="21" customHeight="1" x14ac:dyDescent="0.2">
      <c r="A48" s="228"/>
      <c r="B48" s="229"/>
      <c r="C48" s="230"/>
      <c r="D48" s="230"/>
      <c r="E48" s="230"/>
      <c r="F48" s="231"/>
      <c r="G48" s="231"/>
      <c r="H48" s="64"/>
      <c r="I48" s="232"/>
      <c r="J48" s="232"/>
      <c r="K48" s="232"/>
      <c r="L48" s="56"/>
      <c r="M48" s="235"/>
      <c r="N48" s="236"/>
      <c r="O48" s="236"/>
      <c r="P48" s="63"/>
      <c r="Q48" s="64"/>
      <c r="R48" s="159"/>
      <c r="S48" s="159"/>
      <c r="T48" s="159"/>
      <c r="U48" s="53"/>
      <c r="V48" s="53"/>
      <c r="W48" s="77"/>
    </row>
    <row r="49" spans="1:23" ht="21" customHeight="1" x14ac:dyDescent="0.2">
      <c r="A49" s="237"/>
      <c r="B49" s="238"/>
      <c r="C49" s="239"/>
      <c r="D49" s="239"/>
      <c r="E49" s="239"/>
      <c r="F49" s="240"/>
      <c r="G49" s="240"/>
      <c r="H49" s="70"/>
      <c r="I49" s="241"/>
      <c r="J49" s="217"/>
      <c r="K49" s="217"/>
      <c r="L49" s="70"/>
      <c r="M49" s="242"/>
      <c r="N49" s="242"/>
      <c r="O49" s="242"/>
      <c r="P49" s="70"/>
      <c r="Q49" s="217"/>
      <c r="R49" s="217"/>
      <c r="S49" s="217"/>
      <c r="T49" s="217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R46*0.01</f>
        <v>0</v>
      </c>
      <c r="U50" s="53"/>
      <c r="V50" s="53">
        <f>R47*0.01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T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S2:T2"/>
    <mergeCell ref="E4:N4"/>
    <mergeCell ref="E5:N5"/>
    <mergeCell ref="E6:N6"/>
    <mergeCell ref="N7:Q7"/>
    <mergeCell ref="R7:V7"/>
    <mergeCell ref="E2:N3"/>
    <mergeCell ref="P2:Q2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2"/>
  <sheetViews>
    <sheetView showZeros="0" view="pageLayout" topLeftCell="A28" zoomScale="110" zoomScaleNormal="100" zoomScaleSheetLayoutView="100" zoomScalePageLayoutView="110" workbookViewId="0">
      <selection activeCell="T16" sqref="T16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63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44"/>
      <c r="Q2" s="244"/>
      <c r="R2" s="124"/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9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03"/>
      <c r="S7" s="203"/>
      <c r="T7" s="203"/>
      <c r="U7" s="203"/>
      <c r="V7" s="203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41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71"/>
      <c r="S41" s="71"/>
      <c r="T41" s="38"/>
      <c r="U41" s="58"/>
      <c r="V41" s="38"/>
      <c r="W41" s="75"/>
    </row>
    <row r="42" spans="1:23" ht="20.25" customHeight="1" x14ac:dyDescent="0.2">
      <c r="A42" s="172" t="s">
        <v>43</v>
      </c>
      <c r="B42" s="173"/>
      <c r="C42" s="174" t="s">
        <v>44</v>
      </c>
      <c r="D42" s="174"/>
      <c r="E42" s="174"/>
      <c r="F42" s="175" t="s">
        <v>45</v>
      </c>
      <c r="G42" s="176"/>
      <c r="H42" s="71"/>
      <c r="I42" s="246" t="s">
        <v>72</v>
      </c>
      <c r="J42" s="247"/>
      <c r="K42" s="247"/>
      <c r="L42" s="247"/>
      <c r="M42" s="247"/>
      <c r="N42" s="247"/>
      <c r="O42" s="248"/>
      <c r="P42" s="72"/>
      <c r="Q42" s="50"/>
      <c r="R42" s="179" t="s">
        <v>57</v>
      </c>
      <c r="S42" s="179"/>
      <c r="T42" s="179"/>
      <c r="U42" s="53"/>
      <c r="V42" s="98">
        <f>SUM(V16:V40)</f>
        <v>0</v>
      </c>
      <c r="W42" s="76"/>
    </row>
    <row r="43" spans="1:23" ht="20.25" customHeight="1" x14ac:dyDescent="0.2">
      <c r="A43" s="147"/>
      <c r="B43" s="148"/>
      <c r="C43" s="149"/>
      <c r="D43" s="150"/>
      <c r="E43" s="151"/>
      <c r="F43" s="165"/>
      <c r="G43" s="166"/>
      <c r="H43" s="51"/>
      <c r="I43" s="249" t="s">
        <v>73</v>
      </c>
      <c r="J43" s="250"/>
      <c r="K43" s="250" t="s">
        <v>74</v>
      </c>
      <c r="L43" s="250"/>
      <c r="M43" s="250"/>
      <c r="N43" s="276" t="s">
        <v>13</v>
      </c>
      <c r="O43" s="277"/>
      <c r="P43" s="63"/>
      <c r="Q43" s="51"/>
      <c r="R43" s="164" t="s">
        <v>58</v>
      </c>
      <c r="S43" s="164"/>
      <c r="T43" s="164"/>
      <c r="U43" s="53"/>
      <c r="V43" s="98">
        <f>V42*T50</f>
        <v>0</v>
      </c>
      <c r="W43" s="77"/>
    </row>
    <row r="44" spans="1:23" ht="20.25" customHeight="1" x14ac:dyDescent="0.2">
      <c r="A44" s="147"/>
      <c r="B44" s="148"/>
      <c r="C44" s="149"/>
      <c r="D44" s="150"/>
      <c r="E44" s="151"/>
      <c r="F44" s="152"/>
      <c r="G44" s="160"/>
      <c r="H44" s="51"/>
      <c r="I44" s="257"/>
      <c r="J44" s="257"/>
      <c r="K44" s="257"/>
      <c r="L44" s="257"/>
      <c r="M44" s="257"/>
      <c r="N44" s="245"/>
      <c r="O44" s="245"/>
      <c r="P44" s="63"/>
      <c r="Q44" s="51"/>
      <c r="R44" s="164" t="s">
        <v>68</v>
      </c>
      <c r="S44" s="164"/>
      <c r="T44" s="164"/>
      <c r="U44" s="53"/>
      <c r="V44" s="98">
        <f>N44+N45+N46+N47</f>
        <v>0</v>
      </c>
      <c r="W44" s="76"/>
    </row>
    <row r="45" spans="1:23" ht="20.25" customHeight="1" x14ac:dyDescent="0.2">
      <c r="A45" s="147"/>
      <c r="B45" s="148"/>
      <c r="C45" s="149"/>
      <c r="D45" s="150"/>
      <c r="E45" s="151"/>
      <c r="F45" s="152"/>
      <c r="G45" s="160"/>
      <c r="H45" s="51"/>
      <c r="I45" s="257"/>
      <c r="J45" s="257"/>
      <c r="K45" s="257"/>
      <c r="L45" s="257"/>
      <c r="M45" s="257"/>
      <c r="N45" s="245"/>
      <c r="O45" s="245"/>
      <c r="P45" s="63"/>
      <c r="Q45" s="51"/>
      <c r="R45" s="164" t="s">
        <v>76</v>
      </c>
      <c r="S45" s="164"/>
      <c r="T45" s="164"/>
      <c r="U45" s="53"/>
      <c r="V45" s="98">
        <f>E49</f>
        <v>0</v>
      </c>
      <c r="W45" s="77"/>
    </row>
    <row r="46" spans="1:23" ht="20.25" customHeight="1" x14ac:dyDescent="0.2">
      <c r="A46" s="271"/>
      <c r="B46" s="272"/>
      <c r="C46" s="273"/>
      <c r="D46" s="274"/>
      <c r="E46" s="275"/>
      <c r="F46" s="251"/>
      <c r="G46" s="252"/>
      <c r="H46" s="51"/>
      <c r="I46" s="257"/>
      <c r="J46" s="257"/>
      <c r="K46" s="257"/>
      <c r="L46" s="257"/>
      <c r="M46" s="257"/>
      <c r="N46" s="258"/>
      <c r="O46" s="258"/>
      <c r="P46" s="63"/>
      <c r="Q46" s="127"/>
      <c r="R46" s="164" t="s">
        <v>79</v>
      </c>
      <c r="S46" s="164"/>
      <c r="T46" s="164"/>
      <c r="U46" s="53"/>
      <c r="V46" s="98">
        <f>V50*V42</f>
        <v>0</v>
      </c>
      <c r="W46" s="76"/>
    </row>
    <row r="47" spans="1:23" ht="20.25" customHeight="1" x14ac:dyDescent="0.2">
      <c r="A47" s="261" t="s">
        <v>71</v>
      </c>
      <c r="B47" s="262"/>
      <c r="C47" s="263"/>
      <c r="D47" s="131"/>
      <c r="E47" s="245"/>
      <c r="F47" s="245"/>
      <c r="G47" s="245"/>
      <c r="H47" s="64"/>
      <c r="I47" s="257"/>
      <c r="J47" s="257"/>
      <c r="K47" s="257"/>
      <c r="L47" s="257"/>
      <c r="M47" s="257"/>
      <c r="N47" s="259"/>
      <c r="O47" s="260"/>
      <c r="P47" s="63"/>
      <c r="Q47" s="127"/>
      <c r="R47" s="164" t="s">
        <v>75</v>
      </c>
      <c r="S47" s="164"/>
      <c r="T47" s="164"/>
      <c r="U47" s="53"/>
      <c r="V47" s="98">
        <f>V42+V43+V44+V45+V46</f>
        <v>0</v>
      </c>
      <c r="W47" s="76"/>
    </row>
    <row r="48" spans="1:23" ht="20.25" customHeight="1" x14ac:dyDescent="0.2">
      <c r="A48" s="254" t="s">
        <v>70</v>
      </c>
      <c r="B48" s="255"/>
      <c r="C48" s="256"/>
      <c r="D48" s="130"/>
      <c r="E48" s="245"/>
      <c r="F48" s="245"/>
      <c r="G48" s="245"/>
      <c r="H48" s="64"/>
      <c r="I48" s="264" t="s">
        <v>77</v>
      </c>
      <c r="J48" s="264"/>
      <c r="K48" s="264"/>
      <c r="L48" s="129"/>
      <c r="M48" s="253"/>
      <c r="N48" s="253"/>
      <c r="O48" s="253"/>
      <c r="P48" s="63"/>
      <c r="Q48" s="51"/>
      <c r="R48" s="164" t="s">
        <v>52</v>
      </c>
      <c r="S48" s="164"/>
      <c r="T48" s="164"/>
      <c r="U48" s="53"/>
      <c r="V48" s="98">
        <f>C43+C44+C45+C46</f>
        <v>0</v>
      </c>
      <c r="W48" s="76"/>
    </row>
    <row r="49" spans="1:23" ht="20.25" customHeight="1" x14ac:dyDescent="0.2">
      <c r="A49" s="268" t="s">
        <v>69</v>
      </c>
      <c r="B49" s="269"/>
      <c r="C49" s="270"/>
      <c r="D49" s="132"/>
      <c r="E49" s="208"/>
      <c r="F49" s="208"/>
      <c r="G49" s="208"/>
      <c r="H49" s="70"/>
      <c r="I49" s="264" t="s">
        <v>78</v>
      </c>
      <c r="J49" s="264"/>
      <c r="K49" s="264"/>
      <c r="L49" s="73"/>
      <c r="M49" s="265"/>
      <c r="N49" s="265"/>
      <c r="O49" s="265"/>
      <c r="P49" s="110"/>
      <c r="Q49" s="266" t="s">
        <v>62</v>
      </c>
      <c r="R49" s="267"/>
      <c r="S49" s="267"/>
      <c r="T49" s="267"/>
      <c r="U49" s="39"/>
      <c r="V49" s="98">
        <f>V47-V48</f>
        <v>0</v>
      </c>
      <c r="W49" s="74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6"/>
      <c r="N50" s="66"/>
      <c r="O50" s="66"/>
      <c r="P50" s="64"/>
      <c r="Q50" s="64"/>
      <c r="R50" s="64"/>
      <c r="S50" s="64"/>
      <c r="T50" s="133">
        <f>M48*0.01</f>
        <v>0</v>
      </c>
      <c r="U50" s="53"/>
      <c r="V50" s="53">
        <f>M49*0.01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6">
    <mergeCell ref="I49:K49"/>
    <mergeCell ref="M49:O49"/>
    <mergeCell ref="Q49:T49"/>
    <mergeCell ref="A49:C49"/>
    <mergeCell ref="E49:G49"/>
    <mergeCell ref="A46:B46"/>
    <mergeCell ref="C46:E46"/>
    <mergeCell ref="N43:O43"/>
    <mergeCell ref="I44:J44"/>
    <mergeCell ref="I45:J45"/>
    <mergeCell ref="I48:K48"/>
    <mergeCell ref="K46:M46"/>
    <mergeCell ref="K44:M44"/>
    <mergeCell ref="K43:M43"/>
    <mergeCell ref="K45:M45"/>
    <mergeCell ref="K47:M47"/>
    <mergeCell ref="F46:G46"/>
    <mergeCell ref="M48:O48"/>
    <mergeCell ref="R48:T48"/>
    <mergeCell ref="A48:C48"/>
    <mergeCell ref="E48:G48"/>
    <mergeCell ref="I46:J46"/>
    <mergeCell ref="N46:O46"/>
    <mergeCell ref="R47:T47"/>
    <mergeCell ref="N47:O47"/>
    <mergeCell ref="I47:J47"/>
    <mergeCell ref="R46:T46"/>
    <mergeCell ref="A47:C47"/>
    <mergeCell ref="E47:G47"/>
    <mergeCell ref="B39:O39"/>
    <mergeCell ref="R39:S39"/>
    <mergeCell ref="B40:O40"/>
    <mergeCell ref="R40:S40"/>
    <mergeCell ref="F44:G44"/>
    <mergeCell ref="R44:T44"/>
    <mergeCell ref="N44:O44"/>
    <mergeCell ref="N45:O45"/>
    <mergeCell ref="A42:B42"/>
    <mergeCell ref="C42:E42"/>
    <mergeCell ref="F42:G42"/>
    <mergeCell ref="R42:T42"/>
    <mergeCell ref="I42:O42"/>
    <mergeCell ref="A45:B45"/>
    <mergeCell ref="C45:E45"/>
    <mergeCell ref="F45:G45"/>
    <mergeCell ref="R45:T45"/>
    <mergeCell ref="A43:B43"/>
    <mergeCell ref="C43:E43"/>
    <mergeCell ref="F43:G43"/>
    <mergeCell ref="R43:T43"/>
    <mergeCell ref="A44:B44"/>
    <mergeCell ref="C44:E44"/>
    <mergeCell ref="I43:J43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2"/>
  <sheetViews>
    <sheetView showZeros="0" view="pageLayout" topLeftCell="A28" zoomScale="110" zoomScaleNormal="100" zoomScaleSheetLayoutView="100" zoomScalePageLayoutView="110" workbookViewId="0">
      <selection activeCell="T40" sqref="T40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61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06"/>
      <c r="R2" s="109">
        <v>1</v>
      </c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8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>
        <f>'Shop Bill-Pg1'!R7:V7</f>
        <v>0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80"/>
      <c r="O41" s="80"/>
      <c r="P41" s="64"/>
      <c r="Q41" s="71"/>
      <c r="R41" s="71"/>
      <c r="S41" s="71"/>
      <c r="T41" s="38"/>
      <c r="U41" s="58"/>
      <c r="V41" s="38"/>
      <c r="W41" s="75"/>
    </row>
    <row r="42" spans="1:23" ht="20.25" customHeight="1" x14ac:dyDescent="0.2">
      <c r="A42" s="222"/>
      <c r="B42" s="223"/>
      <c r="C42" s="224"/>
      <c r="D42" s="224"/>
      <c r="E42" s="224"/>
      <c r="F42" s="225"/>
      <c r="G42" s="278"/>
      <c r="H42" s="71"/>
      <c r="I42" s="177" t="s">
        <v>46</v>
      </c>
      <c r="J42" s="178"/>
      <c r="K42" s="178"/>
      <c r="L42" s="54"/>
      <c r="M42" s="279">
        <f>SUM(V45:V47)</f>
        <v>0</v>
      </c>
      <c r="N42" s="279"/>
      <c r="O42" s="156"/>
      <c r="P42" s="134"/>
      <c r="Q42" s="122"/>
      <c r="R42" s="179" t="s">
        <v>54</v>
      </c>
      <c r="S42" s="179"/>
      <c r="T42" s="179"/>
      <c r="U42" s="53"/>
      <c r="V42" s="98">
        <f>SUM(V16:W40)</f>
        <v>0</v>
      </c>
      <c r="W42" s="76"/>
    </row>
    <row r="43" spans="1:23" ht="20.25" customHeight="1" x14ac:dyDescent="0.2">
      <c r="A43" s="271"/>
      <c r="B43" s="280"/>
      <c r="C43" s="274"/>
      <c r="D43" s="274"/>
      <c r="E43" s="274"/>
      <c r="F43" s="281"/>
      <c r="G43" s="282"/>
      <c r="H43" s="64"/>
      <c r="I43" s="161" t="s">
        <v>47</v>
      </c>
      <c r="J43" s="162"/>
      <c r="K43" s="162"/>
      <c r="L43" s="56"/>
      <c r="M43" s="245"/>
      <c r="N43" s="245"/>
      <c r="O43" s="283"/>
      <c r="P43" s="135"/>
      <c r="Q43" s="123"/>
      <c r="R43" s="164" t="s">
        <v>55</v>
      </c>
      <c r="S43" s="164"/>
      <c r="T43" s="164"/>
      <c r="U43" s="53"/>
      <c r="V43" s="98">
        <f>'Estimate-Pg2'!V42</f>
        <v>0</v>
      </c>
      <c r="W43" s="77"/>
    </row>
    <row r="44" spans="1:23" ht="20.25" customHeight="1" x14ac:dyDescent="0.2">
      <c r="A44" s="271"/>
      <c r="B44" s="280"/>
      <c r="C44" s="274"/>
      <c r="D44" s="274"/>
      <c r="E44" s="274"/>
      <c r="F44" s="281"/>
      <c r="G44" s="282"/>
      <c r="H44" s="64"/>
      <c r="I44" s="161"/>
      <c r="J44" s="162"/>
      <c r="K44" s="162"/>
      <c r="L44" s="56"/>
      <c r="M44" s="230"/>
      <c r="N44" s="230"/>
      <c r="O44" s="230"/>
      <c r="P44" s="135"/>
      <c r="Q44" s="123"/>
      <c r="R44" s="164" t="s">
        <v>56</v>
      </c>
      <c r="S44" s="164"/>
      <c r="T44" s="164"/>
      <c r="U44" s="53"/>
      <c r="V44" s="98">
        <f>'Estimate-Pg3'!V42</f>
        <v>0</v>
      </c>
      <c r="W44" s="76"/>
    </row>
    <row r="45" spans="1:23" ht="20.25" customHeight="1" x14ac:dyDescent="0.2">
      <c r="A45" s="271"/>
      <c r="B45" s="280"/>
      <c r="C45" s="274"/>
      <c r="D45" s="274"/>
      <c r="E45" s="274"/>
      <c r="F45" s="281"/>
      <c r="G45" s="282"/>
      <c r="H45" s="64"/>
      <c r="I45" s="161"/>
      <c r="J45" s="162"/>
      <c r="K45" s="162"/>
      <c r="L45" s="56"/>
      <c r="M45" s="230"/>
      <c r="N45" s="230"/>
      <c r="O45" s="230"/>
      <c r="P45" s="135"/>
      <c r="Q45" s="123"/>
      <c r="R45" s="164" t="s">
        <v>57</v>
      </c>
      <c r="S45" s="164"/>
      <c r="T45" s="164"/>
      <c r="U45" s="53"/>
      <c r="V45" s="98">
        <f>SUM(V42+V43+V44)</f>
        <v>0</v>
      </c>
      <c r="W45" s="77"/>
    </row>
    <row r="46" spans="1:23" ht="20.25" customHeight="1" x14ac:dyDescent="0.2">
      <c r="A46" s="271"/>
      <c r="B46" s="280"/>
      <c r="C46" s="274"/>
      <c r="D46" s="274"/>
      <c r="E46" s="274"/>
      <c r="F46" s="281"/>
      <c r="G46" s="282"/>
      <c r="H46" s="64"/>
      <c r="I46" s="161"/>
      <c r="J46" s="162"/>
      <c r="K46" s="162"/>
      <c r="L46" s="56"/>
      <c r="M46" s="230"/>
      <c r="N46" s="230"/>
      <c r="O46" s="230"/>
      <c r="P46" s="135"/>
      <c r="Q46" s="128" t="s">
        <v>59</v>
      </c>
      <c r="R46" s="284">
        <v>7.875</v>
      </c>
      <c r="S46" s="284"/>
      <c r="T46" s="121" t="s">
        <v>58</v>
      </c>
      <c r="U46" s="53"/>
      <c r="V46" s="98">
        <f>V45*T50</f>
        <v>0</v>
      </c>
      <c r="W46" s="76"/>
    </row>
    <row r="47" spans="1:23" ht="20.25" customHeight="1" x14ac:dyDescent="0.2">
      <c r="A47" s="271"/>
      <c r="B47" s="280"/>
      <c r="C47" s="274"/>
      <c r="D47" s="274"/>
      <c r="E47" s="274"/>
      <c r="F47" s="281"/>
      <c r="G47" s="282"/>
      <c r="H47" s="64"/>
      <c r="I47" s="161"/>
      <c r="J47" s="162"/>
      <c r="K47" s="162"/>
      <c r="L47" s="56"/>
      <c r="M47" s="234"/>
      <c r="N47" s="234"/>
      <c r="O47" s="234"/>
      <c r="P47" s="135"/>
      <c r="Q47" s="128" t="s">
        <v>59</v>
      </c>
      <c r="R47" s="163">
        <v>20</v>
      </c>
      <c r="S47" s="163"/>
      <c r="T47" s="121" t="s">
        <v>60</v>
      </c>
      <c r="U47" s="53"/>
      <c r="V47" s="98">
        <f>V45*V50</f>
        <v>0</v>
      </c>
      <c r="W47" s="76"/>
    </row>
    <row r="48" spans="1:23" ht="20.25" customHeight="1" x14ac:dyDescent="0.2">
      <c r="A48" s="271"/>
      <c r="B48" s="280"/>
      <c r="C48" s="274"/>
      <c r="D48" s="274"/>
      <c r="E48" s="274"/>
      <c r="F48" s="281"/>
      <c r="G48" s="282"/>
      <c r="H48" s="64"/>
      <c r="I48" s="161"/>
      <c r="J48" s="162"/>
      <c r="K48" s="162"/>
      <c r="L48" s="56"/>
      <c r="M48" s="235"/>
      <c r="N48" s="236"/>
      <c r="O48" s="236"/>
      <c r="P48" s="135"/>
      <c r="Q48" s="123"/>
      <c r="R48" s="164"/>
      <c r="S48" s="164"/>
      <c r="T48" s="164"/>
      <c r="U48" s="53"/>
      <c r="V48" s="38"/>
      <c r="W48" s="77"/>
    </row>
    <row r="49" spans="1:23" ht="20.25" customHeight="1" x14ac:dyDescent="0.2">
      <c r="A49" s="285"/>
      <c r="B49" s="286"/>
      <c r="C49" s="287"/>
      <c r="D49" s="287"/>
      <c r="E49" s="287"/>
      <c r="F49" s="288"/>
      <c r="G49" s="289"/>
      <c r="H49" s="110"/>
      <c r="I49" s="290" t="s">
        <v>62</v>
      </c>
      <c r="J49" s="212"/>
      <c r="K49" s="213"/>
      <c r="L49" s="136"/>
      <c r="M49" s="291">
        <f>M42+M43</f>
        <v>0</v>
      </c>
      <c r="N49" s="292"/>
      <c r="O49" s="293"/>
      <c r="P49" s="73"/>
      <c r="Q49" s="294"/>
      <c r="R49" s="294"/>
      <c r="S49" s="294"/>
      <c r="T49" s="294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99">
        <f>R46*0.01</f>
        <v>7.8750000000000001E-2</v>
      </c>
      <c r="U50" s="100"/>
      <c r="V50" s="100">
        <f>R47*0.01</f>
        <v>0.2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T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2"/>
  <sheetViews>
    <sheetView showZeros="0" view="pageLayout" topLeftCell="A16" zoomScale="110" zoomScaleNormal="100" zoomScaleSheetLayoutView="100" zoomScalePageLayoutView="110" workbookViewId="0">
      <selection activeCell="B32" sqref="B32:O32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61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06"/>
      <c r="R2" s="101">
        <v>2</v>
      </c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8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>
        <f>'Shop Bill-Pg1'!R7:V7</f>
        <v>0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80"/>
      <c r="S41" s="80"/>
      <c r="T41" s="80"/>
      <c r="U41" s="80"/>
      <c r="V41" s="38"/>
      <c r="W41" s="75"/>
    </row>
    <row r="42" spans="1:23" ht="20.25" customHeight="1" x14ac:dyDescent="0.2">
      <c r="A42" s="222"/>
      <c r="B42" s="223"/>
      <c r="C42" s="224"/>
      <c r="D42" s="224"/>
      <c r="E42" s="224"/>
      <c r="F42" s="225"/>
      <c r="G42" s="225"/>
      <c r="H42" s="71"/>
      <c r="I42" s="226"/>
      <c r="J42" s="226"/>
      <c r="K42" s="226"/>
      <c r="L42" s="54"/>
      <c r="M42" s="227"/>
      <c r="N42" s="227"/>
      <c r="O42" s="227"/>
      <c r="P42" s="72"/>
      <c r="Q42" s="72"/>
      <c r="R42" s="179" t="s">
        <v>55</v>
      </c>
      <c r="S42" s="179"/>
      <c r="T42" s="179"/>
      <c r="U42" s="38"/>
      <c r="V42" s="98">
        <f>SUM(V16:W40)</f>
        <v>0</v>
      </c>
      <c r="W42" s="76">
        <f>SUM(W16:X40)</f>
        <v>0</v>
      </c>
    </row>
    <row r="43" spans="1:23" ht="20.25" customHeight="1" x14ac:dyDescent="0.2">
      <c r="A43" s="228"/>
      <c r="B43" s="229"/>
      <c r="C43" s="230"/>
      <c r="D43" s="230"/>
      <c r="E43" s="230"/>
      <c r="F43" s="231"/>
      <c r="G43" s="231"/>
      <c r="H43" s="64"/>
      <c r="I43" s="232"/>
      <c r="J43" s="232"/>
      <c r="K43" s="232"/>
      <c r="L43" s="56"/>
      <c r="M43" s="230"/>
      <c r="N43" s="230"/>
      <c r="O43" s="230"/>
      <c r="P43" s="63"/>
      <c r="Q43" s="64"/>
      <c r="R43" s="159"/>
      <c r="S43" s="159"/>
      <c r="T43" s="159"/>
      <c r="U43" s="53"/>
      <c r="V43" s="103"/>
      <c r="W43" s="77"/>
    </row>
    <row r="44" spans="1:23" ht="20.25" customHeight="1" x14ac:dyDescent="0.2">
      <c r="A44" s="228"/>
      <c r="B44" s="229"/>
      <c r="C44" s="230"/>
      <c r="D44" s="230"/>
      <c r="E44" s="230"/>
      <c r="F44" s="231"/>
      <c r="G44" s="231"/>
      <c r="H44" s="64"/>
      <c r="I44" s="232"/>
      <c r="J44" s="232"/>
      <c r="K44" s="232"/>
      <c r="L44" s="56"/>
      <c r="M44" s="230"/>
      <c r="N44" s="230"/>
      <c r="O44" s="230"/>
      <c r="P44" s="63"/>
      <c r="Q44" s="64"/>
      <c r="R44" s="159"/>
      <c r="S44" s="159"/>
      <c r="T44" s="159"/>
      <c r="U44" s="53"/>
      <c r="V44" s="103"/>
      <c r="W44" s="77"/>
    </row>
    <row r="45" spans="1:23" ht="20.25" customHeight="1" x14ac:dyDescent="0.2">
      <c r="A45" s="228"/>
      <c r="B45" s="229"/>
      <c r="C45" s="230"/>
      <c r="D45" s="230"/>
      <c r="E45" s="230"/>
      <c r="F45" s="231"/>
      <c r="G45" s="231"/>
      <c r="H45" s="64"/>
      <c r="I45" s="232"/>
      <c r="J45" s="232"/>
      <c r="K45" s="232"/>
      <c r="L45" s="56"/>
      <c r="M45" s="230"/>
      <c r="N45" s="230"/>
      <c r="O45" s="230"/>
      <c r="P45" s="63"/>
      <c r="Q45" s="64"/>
      <c r="R45" s="159"/>
      <c r="S45" s="159"/>
      <c r="T45" s="159"/>
      <c r="U45" s="53"/>
      <c r="V45" s="53"/>
      <c r="W45" s="77"/>
    </row>
    <row r="46" spans="1:23" ht="20.25" customHeight="1" x14ac:dyDescent="0.2">
      <c r="A46" s="228"/>
      <c r="B46" s="229"/>
      <c r="C46" s="230"/>
      <c r="D46" s="230"/>
      <c r="E46" s="230"/>
      <c r="F46" s="231"/>
      <c r="G46" s="231"/>
      <c r="H46" s="64"/>
      <c r="I46" s="232"/>
      <c r="J46" s="232"/>
      <c r="K46" s="232"/>
      <c r="L46" s="56"/>
      <c r="M46" s="230"/>
      <c r="N46" s="230"/>
      <c r="O46" s="230"/>
      <c r="P46" s="63"/>
      <c r="Q46" s="56"/>
      <c r="R46" s="233"/>
      <c r="S46" s="233"/>
      <c r="T46" s="52"/>
      <c r="U46" s="53"/>
      <c r="V46" s="53"/>
      <c r="W46" s="77"/>
    </row>
    <row r="47" spans="1:23" ht="20.25" customHeight="1" x14ac:dyDescent="0.2">
      <c r="A47" s="228"/>
      <c r="B47" s="229"/>
      <c r="C47" s="230"/>
      <c r="D47" s="230"/>
      <c r="E47" s="230"/>
      <c r="F47" s="231"/>
      <c r="G47" s="231"/>
      <c r="H47" s="64"/>
      <c r="I47" s="232"/>
      <c r="J47" s="232"/>
      <c r="K47" s="232"/>
      <c r="L47" s="56"/>
      <c r="M47" s="234"/>
      <c r="N47" s="234"/>
      <c r="O47" s="234"/>
      <c r="P47" s="63"/>
      <c r="Q47" s="56"/>
      <c r="R47" s="231"/>
      <c r="S47" s="231"/>
      <c r="T47" s="52"/>
      <c r="U47" s="53"/>
      <c r="V47" s="53"/>
      <c r="W47" s="77"/>
    </row>
    <row r="48" spans="1:23" ht="20.25" customHeight="1" x14ac:dyDescent="0.2">
      <c r="A48" s="228"/>
      <c r="B48" s="229"/>
      <c r="C48" s="230"/>
      <c r="D48" s="230"/>
      <c r="E48" s="230"/>
      <c r="F48" s="231"/>
      <c r="G48" s="231"/>
      <c r="H48" s="64"/>
      <c r="I48" s="232"/>
      <c r="J48" s="232"/>
      <c r="K48" s="232"/>
      <c r="L48" s="56"/>
      <c r="M48" s="235"/>
      <c r="N48" s="236"/>
      <c r="O48" s="236"/>
      <c r="P48" s="63"/>
      <c r="Q48" s="64"/>
      <c r="R48" s="159"/>
      <c r="S48" s="159"/>
      <c r="T48" s="159"/>
      <c r="U48" s="53"/>
      <c r="V48" s="53"/>
      <c r="W48" s="77"/>
    </row>
    <row r="49" spans="1:23" ht="20.25" customHeight="1" x14ac:dyDescent="0.2">
      <c r="A49" s="237"/>
      <c r="B49" s="238"/>
      <c r="C49" s="239"/>
      <c r="D49" s="239"/>
      <c r="E49" s="239"/>
      <c r="F49" s="240"/>
      <c r="G49" s="240"/>
      <c r="H49" s="70"/>
      <c r="I49" s="241"/>
      <c r="J49" s="217"/>
      <c r="K49" s="217"/>
      <c r="L49" s="70"/>
      <c r="M49" s="242"/>
      <c r="N49" s="242"/>
      <c r="O49" s="242"/>
      <c r="P49" s="70"/>
      <c r="Q49" s="217"/>
      <c r="R49" s="217"/>
      <c r="S49" s="217"/>
      <c r="T49" s="217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R46*0.01</f>
        <v>0</v>
      </c>
      <c r="U50" s="53"/>
      <c r="V50" s="53">
        <f>R47*0.01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T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2"/>
  <sheetViews>
    <sheetView showZeros="0" view="pageLayout" zoomScale="110" zoomScaleNormal="100" zoomScaleSheetLayoutView="100" zoomScalePageLayoutView="110" workbookViewId="0">
      <selection activeCell="X40" sqref="X40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61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05" t="s">
        <v>66</v>
      </c>
      <c r="Q2" s="243"/>
      <c r="R2" s="101">
        <v>3</v>
      </c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26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8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03">
        <f>'Shop Bill-Pg1'!R7:V7</f>
        <v>0</v>
      </c>
      <c r="S7" s="203"/>
      <c r="T7" s="203"/>
      <c r="U7" s="203"/>
      <c r="V7" s="203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80"/>
      <c r="S41" s="80"/>
      <c r="T41" s="80"/>
      <c r="U41" s="80"/>
      <c r="V41" s="38"/>
      <c r="W41" s="75"/>
    </row>
    <row r="42" spans="1:23" ht="20.25" customHeight="1" x14ac:dyDescent="0.2">
      <c r="A42" s="222"/>
      <c r="B42" s="223"/>
      <c r="C42" s="224"/>
      <c r="D42" s="224"/>
      <c r="E42" s="224"/>
      <c r="F42" s="225"/>
      <c r="G42" s="225"/>
      <c r="H42" s="71"/>
      <c r="I42" s="226"/>
      <c r="J42" s="226"/>
      <c r="K42" s="226"/>
      <c r="L42" s="54"/>
      <c r="M42" s="227"/>
      <c r="N42" s="227"/>
      <c r="O42" s="227"/>
      <c r="P42" s="72"/>
      <c r="Q42" s="72"/>
      <c r="R42" s="179" t="s">
        <v>56</v>
      </c>
      <c r="S42" s="179"/>
      <c r="T42" s="179"/>
      <c r="U42" s="38"/>
      <c r="V42" s="98">
        <f>SUM(V16:W40)</f>
        <v>0</v>
      </c>
      <c r="W42" s="76">
        <f>SUM(W16:X40)</f>
        <v>0</v>
      </c>
    </row>
    <row r="43" spans="1:23" ht="20.25" customHeight="1" x14ac:dyDescent="0.2">
      <c r="A43" s="228"/>
      <c r="B43" s="229"/>
      <c r="C43" s="230"/>
      <c r="D43" s="230"/>
      <c r="E43" s="230"/>
      <c r="F43" s="231"/>
      <c r="G43" s="231"/>
      <c r="H43" s="64"/>
      <c r="I43" s="232"/>
      <c r="J43" s="232"/>
      <c r="K43" s="232"/>
      <c r="L43" s="56"/>
      <c r="M43" s="230"/>
      <c r="N43" s="230"/>
      <c r="O43" s="230"/>
      <c r="P43" s="63"/>
      <c r="Q43" s="64"/>
      <c r="R43" s="159"/>
      <c r="S43" s="159"/>
      <c r="T43" s="159"/>
      <c r="U43" s="53"/>
      <c r="V43" s="103"/>
      <c r="W43" s="77"/>
    </row>
    <row r="44" spans="1:23" ht="20.25" customHeight="1" x14ac:dyDescent="0.2">
      <c r="A44" s="228"/>
      <c r="B44" s="229"/>
      <c r="C44" s="230"/>
      <c r="D44" s="230"/>
      <c r="E44" s="230"/>
      <c r="F44" s="231"/>
      <c r="G44" s="231"/>
      <c r="H44" s="64"/>
      <c r="I44" s="232"/>
      <c r="J44" s="232"/>
      <c r="K44" s="232"/>
      <c r="L44" s="56"/>
      <c r="M44" s="230"/>
      <c r="N44" s="230"/>
      <c r="O44" s="230"/>
      <c r="P44" s="63"/>
      <c r="Q44" s="64"/>
      <c r="R44" s="159"/>
      <c r="S44" s="159"/>
      <c r="T44" s="159"/>
      <c r="U44" s="53"/>
      <c r="V44" s="103"/>
      <c r="W44" s="77"/>
    </row>
    <row r="45" spans="1:23" ht="20.25" customHeight="1" x14ac:dyDescent="0.2">
      <c r="A45" s="228"/>
      <c r="B45" s="229"/>
      <c r="C45" s="230"/>
      <c r="D45" s="230"/>
      <c r="E45" s="230"/>
      <c r="F45" s="231"/>
      <c r="G45" s="231"/>
      <c r="H45" s="64"/>
      <c r="I45" s="232"/>
      <c r="J45" s="232"/>
      <c r="K45" s="232"/>
      <c r="L45" s="56"/>
      <c r="M45" s="230"/>
      <c r="N45" s="230"/>
      <c r="O45" s="230"/>
      <c r="P45" s="63"/>
      <c r="Q45" s="64"/>
      <c r="R45" s="159"/>
      <c r="S45" s="159"/>
      <c r="T45" s="159"/>
      <c r="U45" s="53"/>
      <c r="V45" s="53"/>
      <c r="W45" s="77"/>
    </row>
    <row r="46" spans="1:23" ht="20.25" customHeight="1" x14ac:dyDescent="0.2">
      <c r="A46" s="228"/>
      <c r="B46" s="229"/>
      <c r="C46" s="230"/>
      <c r="D46" s="230"/>
      <c r="E46" s="230"/>
      <c r="F46" s="231"/>
      <c r="G46" s="231"/>
      <c r="H46" s="64"/>
      <c r="I46" s="232"/>
      <c r="J46" s="232"/>
      <c r="K46" s="232"/>
      <c r="L46" s="56"/>
      <c r="M46" s="230"/>
      <c r="N46" s="230"/>
      <c r="O46" s="230"/>
      <c r="P46" s="63"/>
      <c r="Q46" s="56"/>
      <c r="R46" s="233"/>
      <c r="S46" s="233"/>
      <c r="T46" s="52"/>
      <c r="U46" s="53"/>
      <c r="V46" s="53"/>
      <c r="W46" s="77"/>
    </row>
    <row r="47" spans="1:23" ht="20.25" customHeight="1" x14ac:dyDescent="0.2">
      <c r="A47" s="228"/>
      <c r="B47" s="229"/>
      <c r="C47" s="230"/>
      <c r="D47" s="230"/>
      <c r="E47" s="230"/>
      <c r="F47" s="231"/>
      <c r="G47" s="231"/>
      <c r="H47" s="64"/>
      <c r="I47" s="232"/>
      <c r="J47" s="232"/>
      <c r="K47" s="232"/>
      <c r="L47" s="56"/>
      <c r="M47" s="234"/>
      <c r="N47" s="234"/>
      <c r="O47" s="234"/>
      <c r="P47" s="63"/>
      <c r="Q47" s="56"/>
      <c r="R47" s="231"/>
      <c r="S47" s="231"/>
      <c r="T47" s="52"/>
      <c r="U47" s="53"/>
      <c r="V47" s="53"/>
      <c r="W47" s="77"/>
    </row>
    <row r="48" spans="1:23" ht="20.25" customHeight="1" x14ac:dyDescent="0.2">
      <c r="A48" s="228"/>
      <c r="B48" s="229"/>
      <c r="C48" s="230"/>
      <c r="D48" s="230"/>
      <c r="E48" s="230"/>
      <c r="F48" s="231"/>
      <c r="G48" s="231"/>
      <c r="H48" s="64"/>
      <c r="I48" s="232"/>
      <c r="J48" s="232"/>
      <c r="K48" s="232"/>
      <c r="L48" s="56"/>
      <c r="M48" s="235"/>
      <c r="N48" s="236"/>
      <c r="O48" s="236"/>
      <c r="P48" s="63"/>
      <c r="Q48" s="64"/>
      <c r="R48" s="159"/>
      <c r="S48" s="159"/>
      <c r="T48" s="159"/>
      <c r="U48" s="53"/>
      <c r="V48" s="53"/>
      <c r="W48" s="77"/>
    </row>
    <row r="49" spans="1:23" ht="20.25" customHeight="1" x14ac:dyDescent="0.2">
      <c r="A49" s="237"/>
      <c r="B49" s="238"/>
      <c r="C49" s="239"/>
      <c r="D49" s="239"/>
      <c r="E49" s="239"/>
      <c r="F49" s="240"/>
      <c r="G49" s="240"/>
      <c r="H49" s="70"/>
      <c r="I49" s="241"/>
      <c r="J49" s="217"/>
      <c r="K49" s="217"/>
      <c r="L49" s="70"/>
      <c r="M49" s="242"/>
      <c r="N49" s="242"/>
      <c r="O49" s="242"/>
      <c r="P49" s="70"/>
      <c r="Q49" s="217"/>
      <c r="R49" s="217"/>
      <c r="S49" s="217"/>
      <c r="T49" s="217"/>
      <c r="U49" s="39"/>
      <c r="V49" s="39"/>
      <c r="W49" s="78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R46*0.01</f>
        <v>0</v>
      </c>
      <c r="U50" s="53"/>
      <c r="V50" s="53">
        <f>R47*0.01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T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52"/>
  <sheetViews>
    <sheetView showZeros="0" view="pageLayout" topLeftCell="A16" zoomScale="110" zoomScaleNormal="100" zoomScaleSheetLayoutView="100" zoomScalePageLayoutView="110" workbookViewId="0">
      <selection activeCell="X42" sqref="X42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48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44"/>
      <c r="Q2" s="244"/>
      <c r="R2" s="124"/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137">
        <f>'Shop Bill-Pg1'!V4</f>
        <v>0</v>
      </c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39">
        <f>'Shop Bill-Pg1'!V5</f>
        <v>0</v>
      </c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/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219">
        <f>'Shop Bill-Pg1'!O9:W9</f>
        <v>0</v>
      </c>
      <c r="P9" s="220"/>
      <c r="Q9" s="220"/>
      <c r="R9" s="220"/>
      <c r="S9" s="220"/>
      <c r="T9" s="220"/>
      <c r="U9" s="220"/>
      <c r="V9" s="220"/>
      <c r="W9" s="221"/>
    </row>
    <row r="10" spans="1:23" ht="14.25" customHeight="1" x14ac:dyDescent="0.2">
      <c r="A10" s="190"/>
      <c r="B10" s="111" t="s">
        <v>10</v>
      </c>
      <c r="C10" s="219">
        <f>'Shop Bill-Pg1'!C10:F10</f>
        <v>0</v>
      </c>
      <c r="D10" s="220"/>
      <c r="E10" s="220"/>
      <c r="F10" s="221"/>
      <c r="G10" s="219">
        <f>'Shop Bill-Pg1'!G10:L10</f>
        <v>0</v>
      </c>
      <c r="H10" s="220"/>
      <c r="I10" s="220"/>
      <c r="J10" s="220"/>
      <c r="K10" s="220"/>
      <c r="L10" s="221"/>
      <c r="M10" s="195"/>
      <c r="N10" s="111" t="s">
        <v>10</v>
      </c>
      <c r="O10" s="219">
        <f>'Shop Bill-Pg1'!O10:R10</f>
        <v>0</v>
      </c>
      <c r="P10" s="220"/>
      <c r="Q10" s="220"/>
      <c r="R10" s="221"/>
      <c r="S10" s="220">
        <f>'Shop Bill-Pg1'!S10:W10</f>
        <v>0</v>
      </c>
      <c r="T10" s="220"/>
      <c r="U10" s="220"/>
      <c r="V10" s="220"/>
      <c r="W10" s="221"/>
    </row>
    <row r="11" spans="1:23" ht="14.25" customHeight="1" x14ac:dyDescent="0.2">
      <c r="A11" s="190"/>
      <c r="B11" s="186" t="s">
        <v>11</v>
      </c>
      <c r="C11" s="219">
        <f>'Shop Bill-Pg1'!C11:L11</f>
        <v>0</v>
      </c>
      <c r="D11" s="220"/>
      <c r="E11" s="220"/>
      <c r="F11" s="220"/>
      <c r="G11" s="220"/>
      <c r="H11" s="220"/>
      <c r="I11" s="220"/>
      <c r="J11" s="220"/>
      <c r="K11" s="220"/>
      <c r="L11" s="221"/>
      <c r="M11" s="195"/>
      <c r="N11" s="186" t="s">
        <v>11</v>
      </c>
      <c r="O11" s="219">
        <f>'Shop Bill-Pg1'!O11:W11</f>
        <v>0</v>
      </c>
      <c r="P11" s="220"/>
      <c r="Q11" s="220"/>
      <c r="R11" s="220"/>
      <c r="S11" s="220"/>
      <c r="T11" s="220"/>
      <c r="U11" s="220"/>
      <c r="V11" s="220"/>
      <c r="W11" s="221"/>
    </row>
    <row r="12" spans="1:23" ht="14.25" customHeight="1" x14ac:dyDescent="0.2">
      <c r="A12" s="190"/>
      <c r="B12" s="186"/>
      <c r="C12" s="219">
        <f>'Shop Bill-Pg1'!C12:L12</f>
        <v>0</v>
      </c>
      <c r="D12" s="220"/>
      <c r="E12" s="220"/>
      <c r="F12" s="220"/>
      <c r="G12" s="220"/>
      <c r="H12" s="220"/>
      <c r="I12" s="220"/>
      <c r="J12" s="220"/>
      <c r="K12" s="220"/>
      <c r="L12" s="221"/>
      <c r="M12" s="195"/>
      <c r="N12" s="186"/>
      <c r="O12" s="219">
        <f>'Shop Bill-Pg1'!O12:W12</f>
        <v>0</v>
      </c>
      <c r="P12" s="220"/>
      <c r="Q12" s="220"/>
      <c r="R12" s="220"/>
      <c r="S12" s="220"/>
      <c r="T12" s="220"/>
      <c r="U12" s="220"/>
      <c r="V12" s="220"/>
      <c r="W12" s="221"/>
    </row>
    <row r="13" spans="1:23" ht="14.25" customHeight="1" x14ac:dyDescent="0.2">
      <c r="A13" s="190"/>
      <c r="B13" s="112" t="s">
        <v>12</v>
      </c>
      <c r="C13" s="219">
        <f>'Shop Bill-Pg1'!C13:L13</f>
        <v>0</v>
      </c>
      <c r="D13" s="220"/>
      <c r="E13" s="220"/>
      <c r="F13" s="220"/>
      <c r="G13" s="220"/>
      <c r="H13" s="220"/>
      <c r="I13" s="220"/>
      <c r="J13" s="220"/>
      <c r="K13" s="220"/>
      <c r="L13" s="221"/>
      <c r="M13" s="196"/>
      <c r="N13" s="112" t="s">
        <v>12</v>
      </c>
      <c r="O13" s="219">
        <f>'Shop Bill-Pg1'!O13:W13</f>
        <v>0</v>
      </c>
      <c r="P13" s="220"/>
      <c r="Q13" s="220"/>
      <c r="R13" s="220"/>
      <c r="S13" s="220"/>
      <c r="T13" s="220"/>
      <c r="U13" s="220"/>
      <c r="V13" s="220"/>
      <c r="W13" s="221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02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251"/>
      <c r="S40" s="295"/>
      <c r="T40" s="6"/>
      <c r="U40" s="49"/>
      <c r="V40" s="142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38"/>
      <c r="U41" s="38"/>
      <c r="V41" s="37"/>
      <c r="W41" s="76"/>
    </row>
    <row r="42" spans="1:23" ht="20.25" customHeight="1" x14ac:dyDescent="0.2">
      <c r="A42" s="296"/>
      <c r="B42" s="297"/>
      <c r="C42" s="229"/>
      <c r="D42" s="229"/>
      <c r="E42" s="229"/>
      <c r="F42" s="231"/>
      <c r="G42" s="231"/>
      <c r="H42" s="64"/>
      <c r="I42" s="232"/>
      <c r="J42" s="232"/>
      <c r="K42" s="232"/>
      <c r="L42" s="56"/>
      <c r="M42" s="234"/>
      <c r="N42" s="234"/>
      <c r="O42" s="234"/>
      <c r="P42" s="63"/>
      <c r="Q42" s="63"/>
      <c r="R42" s="162" t="s">
        <v>57</v>
      </c>
      <c r="S42" s="162"/>
      <c r="T42" s="162"/>
      <c r="U42" s="53"/>
      <c r="V42" s="98">
        <f>SUM(V16:W40)</f>
        <v>0</v>
      </c>
      <c r="W42" s="76">
        <f>SUM(W16:X40)</f>
        <v>0</v>
      </c>
    </row>
    <row r="43" spans="1:23" ht="20.25" customHeight="1" x14ac:dyDescent="0.2">
      <c r="A43" s="228"/>
      <c r="B43" s="229"/>
      <c r="C43" s="230"/>
      <c r="D43" s="230"/>
      <c r="E43" s="230"/>
      <c r="F43" s="231"/>
      <c r="G43" s="231"/>
      <c r="H43" s="64"/>
      <c r="I43" s="232"/>
      <c r="J43" s="232"/>
      <c r="K43" s="232"/>
      <c r="L43" s="56"/>
      <c r="M43" s="230"/>
      <c r="N43" s="230"/>
      <c r="O43" s="230"/>
      <c r="P43" s="63"/>
      <c r="Q43" s="120" t="s">
        <v>67</v>
      </c>
      <c r="R43" s="298"/>
      <c r="S43" s="299"/>
      <c r="T43" s="119" t="s">
        <v>58</v>
      </c>
      <c r="U43" s="53"/>
      <c r="V43" s="126">
        <f>V42*T50</f>
        <v>0</v>
      </c>
      <c r="W43" s="77"/>
    </row>
    <row r="44" spans="1:23" ht="20.25" customHeight="1" x14ac:dyDescent="0.2">
      <c r="A44" s="228"/>
      <c r="B44" s="229"/>
      <c r="C44" s="230"/>
      <c r="D44" s="230"/>
      <c r="E44" s="230"/>
      <c r="F44" s="231"/>
      <c r="G44" s="231"/>
      <c r="H44" s="64"/>
      <c r="I44" s="232"/>
      <c r="J44" s="232"/>
      <c r="K44" s="232"/>
      <c r="L44" s="56"/>
      <c r="M44" s="230"/>
      <c r="N44" s="230"/>
      <c r="O44" s="230"/>
      <c r="P44" s="63"/>
      <c r="Q44" s="64"/>
      <c r="R44" s="162" t="s">
        <v>13</v>
      </c>
      <c r="S44" s="162"/>
      <c r="T44" s="162"/>
      <c r="U44" s="53"/>
      <c r="V44" s="98">
        <f>V42+V43</f>
        <v>0</v>
      </c>
      <c r="W44" s="125"/>
    </row>
    <row r="45" spans="1:23" ht="20.25" customHeight="1" x14ac:dyDescent="0.2">
      <c r="A45" s="228"/>
      <c r="B45" s="229"/>
      <c r="C45" s="230"/>
      <c r="D45" s="230"/>
      <c r="E45" s="230"/>
      <c r="F45" s="231"/>
      <c r="G45" s="231"/>
      <c r="H45" s="64"/>
      <c r="I45" s="232"/>
      <c r="J45" s="232"/>
      <c r="K45" s="232"/>
      <c r="L45" s="56"/>
      <c r="M45" s="230"/>
      <c r="N45" s="230"/>
      <c r="O45" s="230"/>
      <c r="P45" s="63"/>
      <c r="Q45" s="64"/>
      <c r="R45" s="164"/>
      <c r="S45" s="164"/>
      <c r="T45" s="164"/>
      <c r="U45" s="53"/>
      <c r="V45" s="53"/>
      <c r="W45" s="77"/>
    </row>
    <row r="46" spans="1:23" ht="20.25" customHeight="1" x14ac:dyDescent="0.2">
      <c r="A46" s="228"/>
      <c r="B46" s="229"/>
      <c r="C46" s="230"/>
      <c r="D46" s="230"/>
      <c r="E46" s="230"/>
      <c r="F46" s="231"/>
      <c r="G46" s="231"/>
      <c r="H46" s="64"/>
      <c r="I46" s="232"/>
      <c r="J46" s="232"/>
      <c r="K46" s="232"/>
      <c r="L46" s="56"/>
      <c r="M46" s="230"/>
      <c r="N46" s="230"/>
      <c r="O46" s="230"/>
      <c r="P46" s="63"/>
      <c r="Q46" s="119"/>
      <c r="R46" s="300"/>
      <c r="S46" s="300"/>
      <c r="T46" s="121"/>
      <c r="U46" s="53"/>
      <c r="V46" s="53"/>
      <c r="W46" s="77"/>
    </row>
    <row r="47" spans="1:23" ht="20.25" customHeight="1" x14ac:dyDescent="0.2">
      <c r="A47" s="228"/>
      <c r="B47" s="229"/>
      <c r="C47" s="230"/>
      <c r="D47" s="230"/>
      <c r="E47" s="230"/>
      <c r="F47" s="231"/>
      <c r="G47" s="231"/>
      <c r="H47" s="64"/>
      <c r="I47" s="232"/>
      <c r="J47" s="232"/>
      <c r="K47" s="232"/>
      <c r="L47" s="56"/>
      <c r="M47" s="234"/>
      <c r="N47" s="234"/>
      <c r="O47" s="234"/>
      <c r="P47" s="63"/>
      <c r="Q47" s="119"/>
      <c r="R47" s="301"/>
      <c r="S47" s="301"/>
      <c r="T47" s="121"/>
      <c r="U47" s="53"/>
      <c r="V47" s="53"/>
      <c r="W47" s="77"/>
    </row>
    <row r="48" spans="1:23" ht="20.25" customHeight="1" x14ac:dyDescent="0.2">
      <c r="A48" s="228"/>
      <c r="B48" s="229"/>
      <c r="C48" s="230"/>
      <c r="D48" s="230"/>
      <c r="E48" s="230"/>
      <c r="F48" s="231"/>
      <c r="G48" s="231"/>
      <c r="H48" s="64"/>
      <c r="I48" s="232"/>
      <c r="J48" s="232"/>
      <c r="K48" s="232"/>
      <c r="L48" s="56"/>
      <c r="M48" s="235"/>
      <c r="N48" s="236"/>
      <c r="O48" s="236"/>
      <c r="P48" s="63"/>
      <c r="Q48" s="64"/>
      <c r="R48" s="159"/>
      <c r="S48" s="159"/>
      <c r="T48" s="159"/>
      <c r="U48" s="53"/>
      <c r="V48" s="53"/>
      <c r="W48" s="77"/>
    </row>
    <row r="49" spans="1:23" ht="20.25" customHeight="1" x14ac:dyDescent="0.2">
      <c r="A49" s="237"/>
      <c r="B49" s="238"/>
      <c r="C49" s="239"/>
      <c r="D49" s="239"/>
      <c r="E49" s="239"/>
      <c r="F49" s="240"/>
      <c r="G49" s="240"/>
      <c r="H49" s="70"/>
      <c r="I49" s="241"/>
      <c r="J49" s="217"/>
      <c r="K49" s="217"/>
      <c r="L49" s="70"/>
      <c r="M49" s="242"/>
      <c r="N49" s="242"/>
      <c r="O49" s="242"/>
      <c r="P49" s="70"/>
      <c r="Q49" s="217"/>
      <c r="R49" s="217"/>
      <c r="S49" s="217"/>
      <c r="T49" s="217"/>
      <c r="U49" s="39"/>
      <c r="V49" s="39"/>
      <c r="W49" s="78"/>
    </row>
    <row r="50" spans="1:23" ht="16.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133">
        <f>R43*0.01</f>
        <v>0</v>
      </c>
      <c r="U50" s="53"/>
      <c r="V50" s="53">
        <f>R47*0.01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password="C730" sheet="1" selectLockedCells="1"/>
  <mergeCells count="125">
    <mergeCell ref="A49:B49"/>
    <mergeCell ref="C49:E49"/>
    <mergeCell ref="F49:G49"/>
    <mergeCell ref="I49:K49"/>
    <mergeCell ref="M49:O49"/>
    <mergeCell ref="Q49:T49"/>
    <mergeCell ref="A47:B47"/>
    <mergeCell ref="C47:E47"/>
    <mergeCell ref="F47:G47"/>
    <mergeCell ref="I47:K47"/>
    <mergeCell ref="M47:O47"/>
    <mergeCell ref="R47:S47"/>
    <mergeCell ref="A48:B48"/>
    <mergeCell ref="C48:E48"/>
    <mergeCell ref="F48:G48"/>
    <mergeCell ref="I48:K48"/>
    <mergeCell ref="M48:O48"/>
    <mergeCell ref="R48:T48"/>
    <mergeCell ref="A45:B45"/>
    <mergeCell ref="C45:E45"/>
    <mergeCell ref="F45:G45"/>
    <mergeCell ref="I45:K45"/>
    <mergeCell ref="M45:O45"/>
    <mergeCell ref="R45:T45"/>
    <mergeCell ref="A46:B46"/>
    <mergeCell ref="C46:E46"/>
    <mergeCell ref="F46:G46"/>
    <mergeCell ref="I46:K46"/>
    <mergeCell ref="M46:O46"/>
    <mergeCell ref="R46:S46"/>
    <mergeCell ref="A43:B43"/>
    <mergeCell ref="C43:E43"/>
    <mergeCell ref="F43:G43"/>
    <mergeCell ref="I43:K43"/>
    <mergeCell ref="M43:O43"/>
    <mergeCell ref="R43:S43"/>
    <mergeCell ref="A44:B44"/>
    <mergeCell ref="C44:E44"/>
    <mergeCell ref="F44:G44"/>
    <mergeCell ref="I44:K44"/>
    <mergeCell ref="M44:O44"/>
    <mergeCell ref="R44:T44"/>
    <mergeCell ref="B39:O39"/>
    <mergeCell ref="R39:S39"/>
    <mergeCell ref="B40:O40"/>
    <mergeCell ref="R40:S40"/>
    <mergeCell ref="A42:B42"/>
    <mergeCell ref="C42:E42"/>
    <mergeCell ref="F42:G42"/>
    <mergeCell ref="I42:K42"/>
    <mergeCell ref="M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2"/>
  <sheetViews>
    <sheetView showZeros="0" view="pageLayout" topLeftCell="B1" zoomScale="110" zoomScaleNormal="100" zoomScaleSheetLayoutView="100" zoomScalePageLayoutView="110" workbookViewId="0">
      <selection activeCell="V5" sqref="V5"/>
    </sheetView>
  </sheetViews>
  <sheetFormatPr defaultColWidth="9.140625" defaultRowHeight="12.75" x14ac:dyDescent="0.2"/>
  <cols>
    <col min="1" max="1" width="4" style="11" customWidth="1"/>
    <col min="2" max="2" width="6.28515625" style="11" customWidth="1"/>
    <col min="3" max="3" width="6.5703125" style="11" customWidth="1"/>
    <col min="4" max="4" width="0.42578125" style="4" customWidth="1"/>
    <col min="5" max="5" width="3.28515625" style="10" customWidth="1"/>
    <col min="6" max="6" width="6.5703125" style="10" customWidth="1"/>
    <col min="7" max="7" width="4" style="10" customWidth="1"/>
    <col min="8" max="8" width="0.42578125" style="10" customWidth="1"/>
    <col min="9" max="9" width="3.28515625" style="10" customWidth="1"/>
    <col min="10" max="11" width="6.85546875" style="10" customWidth="1"/>
    <col min="12" max="12" width="0.42578125" style="10" customWidth="1"/>
    <col min="13" max="13" width="4" style="10" customWidth="1"/>
    <col min="14" max="14" width="6.28515625" style="10" customWidth="1"/>
    <col min="15" max="15" width="3.85546875" style="10" customWidth="1"/>
    <col min="16" max="16" width="0.42578125" style="10" customWidth="1"/>
    <col min="17" max="17" width="6.5703125" style="10" customWidth="1"/>
    <col min="18" max="19" width="3.140625" style="10" customWidth="1"/>
    <col min="20" max="20" width="9.7109375" style="12" customWidth="1"/>
    <col min="21" max="21" width="0.42578125" style="12" customWidth="1"/>
    <col min="22" max="22" width="10.28515625" style="12" customWidth="1"/>
    <col min="23" max="23" width="0.7109375" style="1" customWidth="1"/>
    <col min="24" max="16384" width="9.140625" style="1"/>
  </cols>
  <sheetData>
    <row r="1" spans="1:23" ht="3.6" customHeight="1" x14ac:dyDescent="0.2">
      <c r="A1" s="83"/>
      <c r="B1" s="84"/>
      <c r="C1" s="84"/>
      <c r="D1" s="85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0"/>
      <c r="V1" s="20"/>
      <c r="W1" s="21"/>
    </row>
    <row r="2" spans="1:23" ht="15" customHeight="1" x14ac:dyDescent="0.25">
      <c r="A2" s="86"/>
      <c r="B2" s="87"/>
      <c r="C2" s="87"/>
      <c r="D2" s="88"/>
      <c r="E2" s="204" t="s">
        <v>64</v>
      </c>
      <c r="F2" s="204"/>
      <c r="G2" s="204"/>
      <c r="H2" s="204"/>
      <c r="I2" s="204"/>
      <c r="J2" s="204"/>
      <c r="K2" s="204"/>
      <c r="L2" s="204"/>
      <c r="M2" s="204"/>
      <c r="N2" s="204"/>
      <c r="O2" s="106"/>
      <c r="P2" s="244"/>
      <c r="Q2" s="244"/>
      <c r="R2" s="124"/>
      <c r="S2" s="197" t="s">
        <v>9</v>
      </c>
      <c r="T2" s="198"/>
      <c r="U2" s="107"/>
      <c r="V2" s="145" t="str">
        <f>'Shop Bill-Pg1'!V2</f>
        <v>2021-22</v>
      </c>
      <c r="W2" s="23"/>
    </row>
    <row r="3" spans="1:23" ht="15" customHeight="1" x14ac:dyDescent="0.25">
      <c r="A3" s="86"/>
      <c r="B3" s="87"/>
      <c r="C3" s="87"/>
      <c r="D3" s="88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106"/>
      <c r="P3" s="106"/>
      <c r="Q3" s="106"/>
      <c r="R3" s="22"/>
      <c r="S3" s="24"/>
      <c r="T3" s="25"/>
      <c r="U3" s="25"/>
      <c r="V3" s="105"/>
      <c r="W3" s="27"/>
    </row>
    <row r="4" spans="1:23" ht="15" customHeight="1" x14ac:dyDescent="0.25">
      <c r="A4" s="86"/>
      <c r="B4" s="87"/>
      <c r="C4" s="87"/>
      <c r="D4" s="88"/>
      <c r="E4" s="199" t="s">
        <v>0</v>
      </c>
      <c r="F4" s="199"/>
      <c r="G4" s="199"/>
      <c r="H4" s="199"/>
      <c r="I4" s="199"/>
      <c r="J4" s="199"/>
      <c r="K4" s="199"/>
      <c r="L4" s="199"/>
      <c r="M4" s="199"/>
      <c r="N4" s="199"/>
      <c r="O4" s="114"/>
      <c r="P4" s="114"/>
      <c r="Q4" s="115"/>
      <c r="R4" s="28"/>
      <c r="S4" s="31"/>
      <c r="T4" s="32" t="s">
        <v>4</v>
      </c>
      <c r="U4" s="95"/>
      <c r="V4" s="97"/>
      <c r="W4" s="27"/>
    </row>
    <row r="5" spans="1:23" ht="15" customHeight="1" x14ac:dyDescent="0.25">
      <c r="A5" s="86"/>
      <c r="B5" s="87"/>
      <c r="C5" s="87"/>
      <c r="D5" s="88"/>
      <c r="E5" s="200" t="s">
        <v>1</v>
      </c>
      <c r="F5" s="200"/>
      <c r="G5" s="200"/>
      <c r="H5" s="200"/>
      <c r="I5" s="200"/>
      <c r="J5" s="200"/>
      <c r="K5" s="200"/>
      <c r="L5" s="200"/>
      <c r="M5" s="200"/>
      <c r="N5" s="200"/>
      <c r="O5" s="115"/>
      <c r="P5" s="115"/>
      <c r="Q5" s="116"/>
      <c r="R5" s="29"/>
      <c r="S5" s="33"/>
      <c r="T5" s="32" t="s">
        <v>5</v>
      </c>
      <c r="U5" s="95"/>
      <c r="V5" s="144"/>
      <c r="W5" s="27"/>
    </row>
    <row r="6" spans="1:23" s="4" customFormat="1" ht="15" x14ac:dyDescent="0.25">
      <c r="A6" s="89"/>
      <c r="B6" s="90"/>
      <c r="C6" s="90"/>
      <c r="D6" s="82"/>
      <c r="E6" s="201" t="s">
        <v>2</v>
      </c>
      <c r="F6" s="201"/>
      <c r="G6" s="201"/>
      <c r="H6" s="201"/>
      <c r="I6" s="201"/>
      <c r="J6" s="201"/>
      <c r="K6" s="201"/>
      <c r="L6" s="201"/>
      <c r="M6" s="201"/>
      <c r="N6" s="201"/>
      <c r="O6" s="117"/>
      <c r="P6" s="117"/>
      <c r="Q6" s="117"/>
      <c r="R6" s="30"/>
      <c r="S6" s="31"/>
      <c r="T6" s="34"/>
      <c r="U6" s="34"/>
      <c r="V6" s="34"/>
      <c r="W6" s="96"/>
    </row>
    <row r="7" spans="1:23" s="4" customFormat="1" ht="15" customHeight="1" x14ac:dyDescent="0.2">
      <c r="A7" s="91"/>
      <c r="B7" s="92"/>
      <c r="C7" s="92"/>
      <c r="D7" s="82"/>
      <c r="E7" s="118" t="s">
        <v>3</v>
      </c>
      <c r="F7" s="118"/>
      <c r="G7" s="118"/>
      <c r="H7" s="118"/>
      <c r="I7" s="118"/>
      <c r="J7" s="118"/>
      <c r="K7" s="118"/>
      <c r="L7" s="118"/>
      <c r="M7" s="118"/>
      <c r="N7" s="202" t="s">
        <v>8</v>
      </c>
      <c r="O7" s="202"/>
      <c r="P7" s="202"/>
      <c r="Q7" s="202"/>
      <c r="R7" s="218" t="s">
        <v>82</v>
      </c>
      <c r="S7" s="218"/>
      <c r="T7" s="218"/>
      <c r="U7" s="218"/>
      <c r="V7" s="218"/>
      <c r="W7" s="96"/>
    </row>
    <row r="8" spans="1:23" ht="2.25" customHeight="1" x14ac:dyDescent="0.2">
      <c r="A8" s="93"/>
      <c r="B8" s="94"/>
      <c r="C8" s="94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1:23" ht="14.25" customHeight="1" x14ac:dyDescent="0.2">
      <c r="A9" s="190" t="s">
        <v>6</v>
      </c>
      <c r="B9" s="191"/>
      <c r="C9" s="192"/>
      <c r="D9" s="192"/>
      <c r="E9" s="192"/>
      <c r="F9" s="192"/>
      <c r="G9" s="192"/>
      <c r="H9" s="192"/>
      <c r="I9" s="192"/>
      <c r="J9" s="192"/>
      <c r="K9" s="192"/>
      <c r="L9" s="193"/>
      <c r="M9" s="194" t="s">
        <v>7</v>
      </c>
      <c r="N9" s="113" t="s">
        <v>53</v>
      </c>
      <c r="O9" s="187"/>
      <c r="P9" s="188"/>
      <c r="Q9" s="188"/>
      <c r="R9" s="188"/>
      <c r="S9" s="188"/>
      <c r="T9" s="188"/>
      <c r="U9" s="188"/>
      <c r="V9" s="188"/>
      <c r="W9" s="189"/>
    </row>
    <row r="10" spans="1:23" ht="14.25" customHeight="1" x14ac:dyDescent="0.2">
      <c r="A10" s="190"/>
      <c r="B10" s="111" t="s">
        <v>10</v>
      </c>
      <c r="C10" s="187"/>
      <c r="D10" s="188"/>
      <c r="E10" s="188"/>
      <c r="F10" s="189"/>
      <c r="G10" s="187"/>
      <c r="H10" s="188"/>
      <c r="I10" s="188"/>
      <c r="J10" s="188"/>
      <c r="K10" s="188"/>
      <c r="L10" s="189"/>
      <c r="M10" s="195"/>
      <c r="N10" s="111" t="s">
        <v>10</v>
      </c>
      <c r="O10" s="187"/>
      <c r="P10" s="188"/>
      <c r="Q10" s="188"/>
      <c r="R10" s="189"/>
      <c r="S10" s="188"/>
      <c r="T10" s="188"/>
      <c r="U10" s="188"/>
      <c r="V10" s="188"/>
      <c r="W10" s="189"/>
    </row>
    <row r="11" spans="1:23" ht="14.25" customHeight="1" x14ac:dyDescent="0.2">
      <c r="A11" s="190"/>
      <c r="B11" s="186" t="s">
        <v>11</v>
      </c>
      <c r="C11" s="187"/>
      <c r="D11" s="188"/>
      <c r="E11" s="188"/>
      <c r="F11" s="188"/>
      <c r="G11" s="188"/>
      <c r="H11" s="188"/>
      <c r="I11" s="188"/>
      <c r="J11" s="188"/>
      <c r="K11" s="188"/>
      <c r="L11" s="189"/>
      <c r="M11" s="195"/>
      <c r="N11" s="186" t="s">
        <v>11</v>
      </c>
      <c r="O11" s="187"/>
      <c r="P11" s="188"/>
      <c r="Q11" s="188"/>
      <c r="R11" s="188"/>
      <c r="S11" s="188"/>
      <c r="T11" s="188"/>
      <c r="U11" s="188"/>
      <c r="V11" s="188"/>
      <c r="W11" s="189"/>
    </row>
    <row r="12" spans="1:23" ht="14.25" customHeight="1" x14ac:dyDescent="0.2">
      <c r="A12" s="190"/>
      <c r="B12" s="186"/>
      <c r="C12" s="187"/>
      <c r="D12" s="188"/>
      <c r="E12" s="188"/>
      <c r="F12" s="188"/>
      <c r="G12" s="188"/>
      <c r="H12" s="188"/>
      <c r="I12" s="188"/>
      <c r="J12" s="188"/>
      <c r="K12" s="188"/>
      <c r="L12" s="189"/>
      <c r="M12" s="195"/>
      <c r="N12" s="186"/>
      <c r="O12" s="187"/>
      <c r="P12" s="188"/>
      <c r="Q12" s="188"/>
      <c r="R12" s="188"/>
      <c r="S12" s="188"/>
      <c r="T12" s="188"/>
      <c r="U12" s="188"/>
      <c r="V12" s="188"/>
      <c r="W12" s="189"/>
    </row>
    <row r="13" spans="1:23" ht="14.25" customHeight="1" x14ac:dyDescent="0.2">
      <c r="A13" s="190"/>
      <c r="B13" s="112" t="s">
        <v>12</v>
      </c>
      <c r="C13" s="187"/>
      <c r="D13" s="188"/>
      <c r="E13" s="188"/>
      <c r="F13" s="188"/>
      <c r="G13" s="188"/>
      <c r="H13" s="188"/>
      <c r="I13" s="188"/>
      <c r="J13" s="188"/>
      <c r="K13" s="188"/>
      <c r="L13" s="189"/>
      <c r="M13" s="196"/>
      <c r="N13" s="112" t="s">
        <v>12</v>
      </c>
      <c r="O13" s="187"/>
      <c r="P13" s="188"/>
      <c r="Q13" s="188"/>
      <c r="R13" s="188"/>
      <c r="S13" s="188"/>
      <c r="T13" s="188"/>
      <c r="U13" s="188"/>
      <c r="V13" s="188"/>
      <c r="W13" s="189"/>
    </row>
    <row r="14" spans="1:23" ht="3.6" customHeight="1" x14ac:dyDescent="0.2">
      <c r="A14" s="42"/>
      <c r="B14" s="43"/>
      <c r="C14" s="43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9"/>
      <c r="Q14" s="45"/>
      <c r="R14" s="45"/>
      <c r="S14" s="45"/>
      <c r="T14" s="46"/>
      <c r="U14" s="47"/>
      <c r="V14" s="47"/>
      <c r="W14" s="21"/>
    </row>
    <row r="15" spans="1:23" ht="14.25" customHeight="1" x14ac:dyDescent="0.2">
      <c r="A15" s="180" t="s">
        <v>42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60"/>
      <c r="Q15" s="59" t="s">
        <v>16</v>
      </c>
      <c r="R15" s="182" t="s">
        <v>15</v>
      </c>
      <c r="S15" s="183"/>
      <c r="T15" s="35" t="s">
        <v>14</v>
      </c>
      <c r="U15" s="36"/>
      <c r="V15" s="184" t="s">
        <v>13</v>
      </c>
      <c r="W15" s="185"/>
    </row>
    <row r="16" spans="1:23" ht="14.25" customHeight="1" x14ac:dyDescent="0.2">
      <c r="A16" s="40" t="s">
        <v>17</v>
      </c>
      <c r="B16" s="170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61"/>
      <c r="Q16" s="102"/>
      <c r="R16" s="152"/>
      <c r="S16" s="153"/>
      <c r="T16" s="5"/>
      <c r="U16" s="48"/>
      <c r="V16" s="98">
        <f>IF(T16=0,0,R16*T16)</f>
        <v>0</v>
      </c>
      <c r="W16" s="74"/>
    </row>
    <row r="17" spans="1:23" ht="14.25" customHeight="1" x14ac:dyDescent="0.2">
      <c r="A17" s="41" t="s">
        <v>18</v>
      </c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61"/>
      <c r="Q17" s="102"/>
      <c r="R17" s="152"/>
      <c r="S17" s="153"/>
      <c r="T17" s="5"/>
      <c r="U17" s="48"/>
      <c r="V17" s="98">
        <f t="shared" ref="V17:V40" si="0">IF(T17=0,0,R17*T17)</f>
        <v>0</v>
      </c>
      <c r="W17" s="74"/>
    </row>
    <row r="18" spans="1:23" ht="14.25" customHeight="1" x14ac:dyDescent="0.2">
      <c r="A18" s="41" t="s">
        <v>19</v>
      </c>
      <c r="B18" s="170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61"/>
      <c r="Q18" s="102"/>
      <c r="R18" s="152"/>
      <c r="S18" s="153"/>
      <c r="T18" s="5"/>
      <c r="U18" s="48"/>
      <c r="V18" s="98">
        <f t="shared" si="0"/>
        <v>0</v>
      </c>
      <c r="W18" s="74"/>
    </row>
    <row r="19" spans="1:23" ht="14.25" customHeight="1" x14ac:dyDescent="0.2">
      <c r="A19" s="41" t="s">
        <v>20</v>
      </c>
      <c r="B19" s="170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61"/>
      <c r="Q19" s="102"/>
      <c r="R19" s="152"/>
      <c r="S19" s="153"/>
      <c r="T19" s="5"/>
      <c r="U19" s="48"/>
      <c r="V19" s="98">
        <f t="shared" si="0"/>
        <v>0</v>
      </c>
      <c r="W19" s="74"/>
    </row>
    <row r="20" spans="1:23" ht="14.25" customHeight="1" x14ac:dyDescent="0.2">
      <c r="A20" s="41" t="s">
        <v>21</v>
      </c>
      <c r="B20" s="170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61"/>
      <c r="Q20" s="102"/>
      <c r="R20" s="152"/>
      <c r="S20" s="153"/>
      <c r="T20" s="5"/>
      <c r="U20" s="48"/>
      <c r="V20" s="98">
        <f t="shared" si="0"/>
        <v>0</v>
      </c>
      <c r="W20" s="74"/>
    </row>
    <row r="21" spans="1:23" ht="14.25" customHeight="1" x14ac:dyDescent="0.2">
      <c r="A21" s="41" t="s">
        <v>22</v>
      </c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61"/>
      <c r="Q21" s="102"/>
      <c r="R21" s="152"/>
      <c r="S21" s="153"/>
      <c r="T21" s="5"/>
      <c r="U21" s="48"/>
      <c r="V21" s="98">
        <f t="shared" si="0"/>
        <v>0</v>
      </c>
      <c r="W21" s="74"/>
    </row>
    <row r="22" spans="1:23" ht="14.25" customHeight="1" x14ac:dyDescent="0.2">
      <c r="A22" s="41" t="s">
        <v>23</v>
      </c>
      <c r="B22" s="170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61"/>
      <c r="Q22" s="102"/>
      <c r="R22" s="152"/>
      <c r="S22" s="153"/>
      <c r="T22" s="5"/>
      <c r="U22" s="48"/>
      <c r="V22" s="98">
        <f t="shared" si="0"/>
        <v>0</v>
      </c>
      <c r="W22" s="74"/>
    </row>
    <row r="23" spans="1:23" ht="14.25" customHeight="1" x14ac:dyDescent="0.2">
      <c r="A23" s="41" t="s">
        <v>24</v>
      </c>
      <c r="B23" s="170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61"/>
      <c r="Q23" s="102"/>
      <c r="R23" s="152"/>
      <c r="S23" s="153"/>
      <c r="T23" s="5"/>
      <c r="U23" s="48"/>
      <c r="V23" s="98">
        <f t="shared" si="0"/>
        <v>0</v>
      </c>
      <c r="W23" s="74"/>
    </row>
    <row r="24" spans="1:23" ht="14.25" customHeight="1" x14ac:dyDescent="0.2">
      <c r="A24" s="41" t="s">
        <v>25</v>
      </c>
      <c r="B24" s="170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61"/>
      <c r="Q24" s="102"/>
      <c r="R24" s="152"/>
      <c r="S24" s="153"/>
      <c r="T24" s="5"/>
      <c r="U24" s="48"/>
      <c r="V24" s="98">
        <f t="shared" si="0"/>
        <v>0</v>
      </c>
      <c r="W24" s="74"/>
    </row>
    <row r="25" spans="1:23" ht="14.25" customHeight="1" x14ac:dyDescent="0.2">
      <c r="A25" s="41" t="s">
        <v>26</v>
      </c>
      <c r="B25" s="170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61"/>
      <c r="Q25" s="102"/>
      <c r="R25" s="152"/>
      <c r="S25" s="153"/>
      <c r="T25" s="5"/>
      <c r="U25" s="48"/>
      <c r="V25" s="98">
        <f t="shared" si="0"/>
        <v>0</v>
      </c>
      <c r="W25" s="74"/>
    </row>
    <row r="26" spans="1:23" ht="14.25" customHeight="1" x14ac:dyDescent="0.2">
      <c r="A26" s="41" t="s">
        <v>27</v>
      </c>
      <c r="B26" s="170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61"/>
      <c r="Q26" s="102"/>
      <c r="R26" s="152"/>
      <c r="S26" s="153"/>
      <c r="T26" s="5"/>
      <c r="U26" s="48"/>
      <c r="V26" s="98">
        <f t="shared" si="0"/>
        <v>0</v>
      </c>
      <c r="W26" s="74"/>
    </row>
    <row r="27" spans="1:23" ht="14.25" customHeight="1" x14ac:dyDescent="0.2">
      <c r="A27" s="41" t="s">
        <v>28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61"/>
      <c r="Q27" s="102"/>
      <c r="R27" s="152"/>
      <c r="S27" s="153"/>
      <c r="T27" s="5"/>
      <c r="U27" s="48"/>
      <c r="V27" s="98">
        <f t="shared" si="0"/>
        <v>0</v>
      </c>
      <c r="W27" s="74"/>
    </row>
    <row r="28" spans="1:23" ht="14.25" customHeight="1" x14ac:dyDescent="0.2">
      <c r="A28" s="41" t="s">
        <v>29</v>
      </c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61"/>
      <c r="Q28" s="102"/>
      <c r="R28" s="152"/>
      <c r="S28" s="153"/>
      <c r="T28" s="5"/>
      <c r="U28" s="48"/>
      <c r="V28" s="98">
        <f t="shared" si="0"/>
        <v>0</v>
      </c>
      <c r="W28" s="74"/>
    </row>
    <row r="29" spans="1:23" ht="14.25" customHeight="1" x14ac:dyDescent="0.2">
      <c r="A29" s="41" t="s">
        <v>30</v>
      </c>
      <c r="B29" s="170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61"/>
      <c r="Q29" s="102"/>
      <c r="R29" s="152"/>
      <c r="S29" s="153"/>
      <c r="T29" s="5"/>
      <c r="U29" s="48"/>
      <c r="V29" s="98">
        <f t="shared" si="0"/>
        <v>0</v>
      </c>
      <c r="W29" s="74"/>
    </row>
    <row r="30" spans="1:23" ht="14.25" customHeight="1" x14ac:dyDescent="0.2">
      <c r="A30" s="41" t="s">
        <v>31</v>
      </c>
      <c r="B30" s="170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61"/>
      <c r="Q30" s="102"/>
      <c r="R30" s="152"/>
      <c r="S30" s="153"/>
      <c r="T30" s="5"/>
      <c r="U30" s="48"/>
      <c r="V30" s="98">
        <f t="shared" si="0"/>
        <v>0</v>
      </c>
      <c r="W30" s="74"/>
    </row>
    <row r="31" spans="1:23" ht="14.25" customHeight="1" x14ac:dyDescent="0.2">
      <c r="A31" s="41" t="s">
        <v>32</v>
      </c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61"/>
      <c r="Q31" s="102"/>
      <c r="R31" s="152"/>
      <c r="S31" s="153"/>
      <c r="T31" s="5"/>
      <c r="U31" s="48"/>
      <c r="V31" s="98">
        <f t="shared" si="0"/>
        <v>0</v>
      </c>
      <c r="W31" s="74"/>
    </row>
    <row r="32" spans="1:23" ht="14.25" customHeight="1" x14ac:dyDescent="0.2">
      <c r="A32" s="41" t="s">
        <v>33</v>
      </c>
      <c r="B32" s="170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61"/>
      <c r="Q32" s="102"/>
      <c r="R32" s="152"/>
      <c r="S32" s="153"/>
      <c r="T32" s="5"/>
      <c r="U32" s="48"/>
      <c r="V32" s="98">
        <f t="shared" si="0"/>
        <v>0</v>
      </c>
      <c r="W32" s="74"/>
    </row>
    <row r="33" spans="1:23" ht="14.25" customHeight="1" x14ac:dyDescent="0.2">
      <c r="A33" s="41" t="s">
        <v>34</v>
      </c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61"/>
      <c r="Q33" s="102"/>
      <c r="R33" s="152"/>
      <c r="S33" s="153"/>
      <c r="T33" s="5"/>
      <c r="U33" s="48"/>
      <c r="V33" s="98">
        <f t="shared" si="0"/>
        <v>0</v>
      </c>
      <c r="W33" s="74"/>
    </row>
    <row r="34" spans="1:23" ht="14.25" customHeight="1" x14ac:dyDescent="0.2">
      <c r="A34" s="41" t="s">
        <v>35</v>
      </c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61"/>
      <c r="Q34" s="102"/>
      <c r="R34" s="152"/>
      <c r="S34" s="153"/>
      <c r="T34" s="5"/>
      <c r="U34" s="48"/>
      <c r="V34" s="98">
        <f t="shared" si="0"/>
        <v>0</v>
      </c>
      <c r="W34" s="74"/>
    </row>
    <row r="35" spans="1:23" ht="14.25" customHeight="1" x14ac:dyDescent="0.2">
      <c r="A35" s="41" t="s">
        <v>36</v>
      </c>
      <c r="B35" s="170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61"/>
      <c r="Q35" s="102"/>
      <c r="R35" s="152"/>
      <c r="S35" s="153"/>
      <c r="T35" s="5"/>
      <c r="U35" s="48"/>
      <c r="V35" s="98">
        <f t="shared" si="0"/>
        <v>0</v>
      </c>
      <c r="W35" s="75"/>
    </row>
    <row r="36" spans="1:23" ht="14.25" customHeight="1" x14ac:dyDescent="0.2">
      <c r="A36" s="41" t="s">
        <v>37</v>
      </c>
      <c r="B36" s="170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61"/>
      <c r="Q36" s="102"/>
      <c r="R36" s="152"/>
      <c r="S36" s="153"/>
      <c r="T36" s="5"/>
      <c r="U36" s="48"/>
      <c r="V36" s="98">
        <f t="shared" si="0"/>
        <v>0</v>
      </c>
      <c r="W36" s="74"/>
    </row>
    <row r="37" spans="1:23" ht="14.25" customHeight="1" x14ac:dyDescent="0.2">
      <c r="A37" s="41" t="s">
        <v>38</v>
      </c>
      <c r="B37" s="170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61"/>
      <c r="Q37" s="141"/>
      <c r="R37" s="152"/>
      <c r="S37" s="153"/>
      <c r="T37" s="5"/>
      <c r="U37" s="48"/>
      <c r="V37" s="98">
        <f t="shared" si="0"/>
        <v>0</v>
      </c>
      <c r="W37" s="74"/>
    </row>
    <row r="38" spans="1:23" ht="14.25" customHeight="1" x14ac:dyDescent="0.2">
      <c r="A38" s="41" t="s">
        <v>39</v>
      </c>
      <c r="B38" s="170"/>
      <c r="C38" s="171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61"/>
      <c r="Q38" s="102"/>
      <c r="R38" s="152"/>
      <c r="S38" s="153"/>
      <c r="T38" s="5"/>
      <c r="U38" s="48"/>
      <c r="V38" s="98">
        <f t="shared" si="0"/>
        <v>0</v>
      </c>
      <c r="W38" s="74"/>
    </row>
    <row r="39" spans="1:23" ht="14.25" customHeight="1" x14ac:dyDescent="0.2">
      <c r="A39" s="41" t="s">
        <v>40</v>
      </c>
      <c r="B39" s="170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61"/>
      <c r="Q39" s="102"/>
      <c r="R39" s="152"/>
      <c r="S39" s="153"/>
      <c r="T39" s="5"/>
      <c r="U39" s="48"/>
      <c r="V39" s="98">
        <f t="shared" si="0"/>
        <v>0</v>
      </c>
      <c r="W39" s="74"/>
    </row>
    <row r="40" spans="1:23" ht="14.25" customHeight="1" x14ac:dyDescent="0.2">
      <c r="A40" s="41" t="s">
        <v>41</v>
      </c>
      <c r="B40" s="170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62"/>
      <c r="Q40" s="140"/>
      <c r="R40" s="152"/>
      <c r="S40" s="153"/>
      <c r="T40" s="6"/>
      <c r="U40" s="49"/>
      <c r="V40" s="98">
        <f t="shared" si="0"/>
        <v>0</v>
      </c>
      <c r="W40" s="75"/>
    </row>
    <row r="41" spans="1:23" ht="2.85" customHeight="1" x14ac:dyDescent="0.2">
      <c r="A41" s="67"/>
      <c r="B41" s="68"/>
      <c r="C41" s="68"/>
      <c r="D41" s="69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64"/>
      <c r="Q41" s="71"/>
      <c r="R41" s="71"/>
      <c r="S41" s="71"/>
      <c r="T41" s="38"/>
      <c r="U41" s="58"/>
      <c r="V41" s="38"/>
      <c r="W41" s="75"/>
    </row>
    <row r="42" spans="1:23" ht="20.25" customHeight="1" x14ac:dyDescent="0.2">
      <c r="A42" s="172" t="s">
        <v>43</v>
      </c>
      <c r="B42" s="173"/>
      <c r="C42" s="174" t="s">
        <v>44</v>
      </c>
      <c r="D42" s="174"/>
      <c r="E42" s="174"/>
      <c r="F42" s="175" t="s">
        <v>45</v>
      </c>
      <c r="G42" s="176"/>
      <c r="H42" s="71"/>
      <c r="I42" s="246" t="s">
        <v>72</v>
      </c>
      <c r="J42" s="247"/>
      <c r="K42" s="247"/>
      <c r="L42" s="247"/>
      <c r="M42" s="247"/>
      <c r="N42" s="247"/>
      <c r="O42" s="248"/>
      <c r="P42" s="72"/>
      <c r="Q42" s="50"/>
      <c r="R42" s="179" t="s">
        <v>57</v>
      </c>
      <c r="S42" s="179"/>
      <c r="T42" s="179"/>
      <c r="U42" s="53"/>
      <c r="V42" s="98">
        <f>SUM(V16:V40)</f>
        <v>0</v>
      </c>
      <c r="W42" s="76"/>
    </row>
    <row r="43" spans="1:23" ht="20.25" customHeight="1" x14ac:dyDescent="0.2">
      <c r="A43" s="147"/>
      <c r="B43" s="148"/>
      <c r="C43" s="149"/>
      <c r="D43" s="150"/>
      <c r="E43" s="151"/>
      <c r="F43" s="165"/>
      <c r="G43" s="166"/>
      <c r="H43" s="51"/>
      <c r="I43" s="249" t="s">
        <v>73</v>
      </c>
      <c r="J43" s="250"/>
      <c r="K43" s="250" t="s">
        <v>74</v>
      </c>
      <c r="L43" s="250"/>
      <c r="M43" s="250"/>
      <c r="N43" s="276" t="s">
        <v>13</v>
      </c>
      <c r="O43" s="277"/>
      <c r="P43" s="63"/>
      <c r="Q43" s="51"/>
      <c r="R43" s="164" t="s">
        <v>58</v>
      </c>
      <c r="S43" s="164"/>
      <c r="T43" s="164"/>
      <c r="U43" s="53"/>
      <c r="V43" s="98">
        <f>V42*T50</f>
        <v>0</v>
      </c>
      <c r="W43" s="77"/>
    </row>
    <row r="44" spans="1:23" ht="20.25" customHeight="1" x14ac:dyDescent="0.2">
      <c r="A44" s="147"/>
      <c r="B44" s="148"/>
      <c r="C44" s="149"/>
      <c r="D44" s="150"/>
      <c r="E44" s="151"/>
      <c r="F44" s="152"/>
      <c r="G44" s="160"/>
      <c r="H44" s="51"/>
      <c r="I44" s="257"/>
      <c r="J44" s="257"/>
      <c r="K44" s="257"/>
      <c r="L44" s="257"/>
      <c r="M44" s="257"/>
      <c r="N44" s="245"/>
      <c r="O44" s="245"/>
      <c r="P44" s="63"/>
      <c r="Q44" s="51"/>
      <c r="R44" s="164" t="s">
        <v>68</v>
      </c>
      <c r="S44" s="164"/>
      <c r="T44" s="164"/>
      <c r="U44" s="53"/>
      <c r="V44" s="98">
        <f>N44+N45+N46+N47</f>
        <v>0</v>
      </c>
      <c r="W44" s="76"/>
    </row>
    <row r="45" spans="1:23" ht="20.25" customHeight="1" x14ac:dyDescent="0.2">
      <c r="A45" s="147"/>
      <c r="B45" s="148"/>
      <c r="C45" s="149"/>
      <c r="D45" s="150"/>
      <c r="E45" s="151"/>
      <c r="F45" s="152"/>
      <c r="G45" s="160"/>
      <c r="H45" s="51"/>
      <c r="I45" s="257"/>
      <c r="J45" s="257"/>
      <c r="K45" s="257"/>
      <c r="L45" s="257"/>
      <c r="M45" s="257"/>
      <c r="N45" s="245"/>
      <c r="O45" s="245"/>
      <c r="P45" s="63"/>
      <c r="Q45" s="51"/>
      <c r="R45" s="164" t="s">
        <v>76</v>
      </c>
      <c r="S45" s="164"/>
      <c r="T45" s="164"/>
      <c r="U45" s="53"/>
      <c r="V45" s="98">
        <f>E49</f>
        <v>0</v>
      </c>
      <c r="W45" s="77"/>
    </row>
    <row r="46" spans="1:23" ht="20.25" customHeight="1" x14ac:dyDescent="0.2">
      <c r="A46" s="271"/>
      <c r="B46" s="272"/>
      <c r="C46" s="273"/>
      <c r="D46" s="274"/>
      <c r="E46" s="275"/>
      <c r="F46" s="251"/>
      <c r="G46" s="252"/>
      <c r="H46" s="51"/>
      <c r="I46" s="257"/>
      <c r="J46" s="257"/>
      <c r="K46" s="257"/>
      <c r="L46" s="257"/>
      <c r="M46" s="257"/>
      <c r="N46" s="258"/>
      <c r="O46" s="258"/>
      <c r="P46" s="63"/>
      <c r="Q46" s="127"/>
      <c r="R46" s="164" t="s">
        <v>79</v>
      </c>
      <c r="S46" s="164"/>
      <c r="T46" s="164"/>
      <c r="U46" s="53"/>
      <c r="V46" s="98">
        <f>V50*V42</f>
        <v>0</v>
      </c>
      <c r="W46" s="76"/>
    </row>
    <row r="47" spans="1:23" ht="20.25" customHeight="1" x14ac:dyDescent="0.2">
      <c r="A47" s="261" t="s">
        <v>71</v>
      </c>
      <c r="B47" s="262"/>
      <c r="C47" s="263"/>
      <c r="D47" s="131"/>
      <c r="E47" s="245"/>
      <c r="F47" s="245"/>
      <c r="G47" s="245"/>
      <c r="H47" s="64"/>
      <c r="I47" s="257"/>
      <c r="J47" s="257"/>
      <c r="K47" s="257"/>
      <c r="L47" s="257"/>
      <c r="M47" s="257"/>
      <c r="N47" s="259"/>
      <c r="O47" s="260"/>
      <c r="P47" s="63"/>
      <c r="Q47" s="127"/>
      <c r="R47" s="164" t="s">
        <v>75</v>
      </c>
      <c r="S47" s="164"/>
      <c r="T47" s="164"/>
      <c r="U47" s="53"/>
      <c r="V47" s="98">
        <f>V42+V43+V44+V45+V46</f>
        <v>0</v>
      </c>
      <c r="W47" s="76"/>
    </row>
    <row r="48" spans="1:23" ht="20.25" customHeight="1" x14ac:dyDescent="0.2">
      <c r="A48" s="254" t="s">
        <v>70</v>
      </c>
      <c r="B48" s="255"/>
      <c r="C48" s="256"/>
      <c r="D48" s="130"/>
      <c r="E48" s="245"/>
      <c r="F48" s="245"/>
      <c r="G48" s="245"/>
      <c r="H48" s="64"/>
      <c r="I48" s="264" t="s">
        <v>77</v>
      </c>
      <c r="J48" s="264"/>
      <c r="K48" s="264"/>
      <c r="L48" s="129"/>
      <c r="M48" s="253"/>
      <c r="N48" s="253"/>
      <c r="O48" s="253"/>
      <c r="P48" s="63"/>
      <c r="Q48" s="51"/>
      <c r="R48" s="164" t="s">
        <v>52</v>
      </c>
      <c r="S48" s="164"/>
      <c r="T48" s="164"/>
      <c r="U48" s="53"/>
      <c r="V48" s="98">
        <f>C43+C44+C45+C46</f>
        <v>0</v>
      </c>
      <c r="W48" s="76"/>
    </row>
    <row r="49" spans="1:23" ht="20.25" customHeight="1" x14ac:dyDescent="0.2">
      <c r="A49" s="268" t="s">
        <v>69</v>
      </c>
      <c r="B49" s="269"/>
      <c r="C49" s="270"/>
      <c r="D49" s="132"/>
      <c r="E49" s="208"/>
      <c r="F49" s="208"/>
      <c r="G49" s="208"/>
      <c r="H49" s="70"/>
      <c r="I49" s="264" t="s">
        <v>78</v>
      </c>
      <c r="J49" s="264"/>
      <c r="K49" s="264"/>
      <c r="L49" s="73"/>
      <c r="M49" s="265"/>
      <c r="N49" s="265"/>
      <c r="O49" s="265"/>
      <c r="P49" s="110"/>
      <c r="Q49" s="266" t="s">
        <v>62</v>
      </c>
      <c r="R49" s="267"/>
      <c r="S49" s="267"/>
      <c r="T49" s="267"/>
      <c r="U49" s="39"/>
      <c r="V49" s="98">
        <f>V47-V48</f>
        <v>0</v>
      </c>
      <c r="W49" s="74"/>
    </row>
    <row r="50" spans="1:23" ht="14.25" customHeight="1" x14ac:dyDescent="0.2">
      <c r="A50" s="79"/>
      <c r="B50" s="65"/>
      <c r="C50" s="65"/>
      <c r="D50" s="66"/>
      <c r="E50" s="64"/>
      <c r="F50" s="64"/>
      <c r="G50" s="64"/>
      <c r="H50" s="64"/>
      <c r="I50" s="64"/>
      <c r="J50" s="64"/>
      <c r="K50" s="64"/>
      <c r="L50" s="64"/>
      <c r="M50" s="66"/>
      <c r="N50" s="66"/>
      <c r="O50" s="66"/>
      <c r="P50" s="64"/>
      <c r="Q50" s="64"/>
      <c r="R50" s="64"/>
      <c r="S50" s="64"/>
      <c r="T50" s="133">
        <f>M48*0.01</f>
        <v>0</v>
      </c>
      <c r="U50" s="53"/>
      <c r="V50" s="53">
        <f>M49*0.01</f>
        <v>0</v>
      </c>
      <c r="W50" s="63"/>
    </row>
    <row r="51" spans="1:23" ht="14.25" customHeight="1" x14ac:dyDescent="0.2">
      <c r="A51" s="15"/>
      <c r="B51" s="7"/>
      <c r="C51" s="7"/>
      <c r="D51" s="8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13"/>
      <c r="U51" s="13"/>
      <c r="V51" s="13"/>
      <c r="W51" s="14"/>
    </row>
    <row r="52" spans="1:23" x14ac:dyDescent="0.2">
      <c r="A52" s="16"/>
      <c r="B52" s="16"/>
      <c r="C52" s="16"/>
      <c r="D52" s="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7"/>
      <c r="U52" s="17"/>
      <c r="V52" s="17"/>
      <c r="W52" s="18"/>
    </row>
  </sheetData>
  <sheetProtection algorithmName="SHA-512" hashValue="gErVUaoOhd4UdAh7il7ScQsVEX3Hna1FiyA6lTF2oVEMV/JQpX9JFOo8HBP99bQ2rbfpCtIEOAQqVdIKM/A1Fw==" saltValue="A2k33UPWwONPEfreE4cuXA==" spinCount="100000" sheet="1" selectLockedCells="1"/>
  <mergeCells count="126">
    <mergeCell ref="A48:C48"/>
    <mergeCell ref="E48:G48"/>
    <mergeCell ref="I48:K48"/>
    <mergeCell ref="M48:O48"/>
    <mergeCell ref="R48:T48"/>
    <mergeCell ref="A49:C49"/>
    <mergeCell ref="E49:G49"/>
    <mergeCell ref="I49:K49"/>
    <mergeCell ref="M49:O49"/>
    <mergeCell ref="Q49:T49"/>
    <mergeCell ref="R46:T46"/>
    <mergeCell ref="A45:B45"/>
    <mergeCell ref="C45:E45"/>
    <mergeCell ref="A47:C47"/>
    <mergeCell ref="E47:G47"/>
    <mergeCell ref="I47:J47"/>
    <mergeCell ref="K47:M47"/>
    <mergeCell ref="N47:O47"/>
    <mergeCell ref="R47:T47"/>
    <mergeCell ref="A46:B46"/>
    <mergeCell ref="C46:E46"/>
    <mergeCell ref="F46:G46"/>
    <mergeCell ref="I46:J46"/>
    <mergeCell ref="K46:M46"/>
    <mergeCell ref="N46:O46"/>
    <mergeCell ref="F45:G45"/>
    <mergeCell ref="I45:J45"/>
    <mergeCell ref="K45:M45"/>
    <mergeCell ref="N45:O45"/>
    <mergeCell ref="A43:B43"/>
    <mergeCell ref="C43:E43"/>
    <mergeCell ref="F43:G43"/>
    <mergeCell ref="I43:J43"/>
    <mergeCell ref="K43:M43"/>
    <mergeCell ref="N43:O43"/>
    <mergeCell ref="R43:T43"/>
    <mergeCell ref="R44:T44"/>
    <mergeCell ref="R45:T45"/>
    <mergeCell ref="A44:B44"/>
    <mergeCell ref="C44:E44"/>
    <mergeCell ref="F44:G44"/>
    <mergeCell ref="I44:J44"/>
    <mergeCell ref="K44:M44"/>
    <mergeCell ref="N44:O44"/>
    <mergeCell ref="B39:O39"/>
    <mergeCell ref="R39:S39"/>
    <mergeCell ref="B40:O40"/>
    <mergeCell ref="R40:S40"/>
    <mergeCell ref="A42:B42"/>
    <mergeCell ref="C42:E42"/>
    <mergeCell ref="F42:G42"/>
    <mergeCell ref="I42:O42"/>
    <mergeCell ref="R42:T42"/>
    <mergeCell ref="B34:O34"/>
    <mergeCell ref="R34:S34"/>
    <mergeCell ref="B35:O35"/>
    <mergeCell ref="R35:S35"/>
    <mergeCell ref="B36:O36"/>
    <mergeCell ref="R36:S36"/>
    <mergeCell ref="B37:O37"/>
    <mergeCell ref="R37:S37"/>
    <mergeCell ref="B38:O38"/>
    <mergeCell ref="R38:S38"/>
    <mergeCell ref="B29:O29"/>
    <mergeCell ref="R29:S29"/>
    <mergeCell ref="B30:O30"/>
    <mergeCell ref="R30:S30"/>
    <mergeCell ref="B31:O31"/>
    <mergeCell ref="R31:S31"/>
    <mergeCell ref="B32:O32"/>
    <mergeCell ref="R32:S32"/>
    <mergeCell ref="B33:O33"/>
    <mergeCell ref="R33:S33"/>
    <mergeCell ref="B24:O24"/>
    <mergeCell ref="R24:S24"/>
    <mergeCell ref="B25:O25"/>
    <mergeCell ref="R25:S25"/>
    <mergeCell ref="B26:O26"/>
    <mergeCell ref="R26:S26"/>
    <mergeCell ref="B27:O27"/>
    <mergeCell ref="R27:S27"/>
    <mergeCell ref="B28:O28"/>
    <mergeCell ref="R28:S28"/>
    <mergeCell ref="B19:O19"/>
    <mergeCell ref="R19:S19"/>
    <mergeCell ref="B20:O20"/>
    <mergeCell ref="R20:S20"/>
    <mergeCell ref="B21:O21"/>
    <mergeCell ref="R21:S21"/>
    <mergeCell ref="B22:O22"/>
    <mergeCell ref="R22:S22"/>
    <mergeCell ref="B23:O23"/>
    <mergeCell ref="R23:S23"/>
    <mergeCell ref="A15:O15"/>
    <mergeCell ref="R15:S15"/>
    <mergeCell ref="V15:W15"/>
    <mergeCell ref="B16:O16"/>
    <mergeCell ref="R16:S16"/>
    <mergeCell ref="B17:O17"/>
    <mergeCell ref="R17:S17"/>
    <mergeCell ref="B18:O18"/>
    <mergeCell ref="R18:S18"/>
    <mergeCell ref="E2:N3"/>
    <mergeCell ref="P2:Q2"/>
    <mergeCell ref="S2:T2"/>
    <mergeCell ref="E4:N4"/>
    <mergeCell ref="E5:N5"/>
    <mergeCell ref="E6:N6"/>
    <mergeCell ref="N7:Q7"/>
    <mergeCell ref="R7:V7"/>
    <mergeCell ref="A9:A13"/>
    <mergeCell ref="B9:L9"/>
    <mergeCell ref="M9:M13"/>
    <mergeCell ref="O9:W9"/>
    <mergeCell ref="C10:F10"/>
    <mergeCell ref="G10:L10"/>
    <mergeCell ref="O10:R10"/>
    <mergeCell ref="S10:W10"/>
    <mergeCell ref="B11:B12"/>
    <mergeCell ref="C11:L11"/>
    <mergeCell ref="N11:N12"/>
    <mergeCell ref="O11:W11"/>
    <mergeCell ref="C12:L12"/>
    <mergeCell ref="O12:W12"/>
    <mergeCell ref="C13:L13"/>
    <mergeCell ref="O13:W13"/>
  </mergeCells>
  <pageMargins left="0.5" right="0.5" top="0.75" bottom="0.5" header="0.25" footer="0.2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Shop Bill-Pg1</vt:lpstr>
      <vt:lpstr>Shop Bill-Pg2</vt:lpstr>
      <vt:lpstr>Shop Bill-Pg3</vt:lpstr>
      <vt:lpstr>Shop Invoice</vt:lpstr>
      <vt:lpstr>Estimate-Pg1</vt:lpstr>
      <vt:lpstr>Estimate-Pg2</vt:lpstr>
      <vt:lpstr>Estimate-Pg3</vt:lpstr>
      <vt:lpstr>Safety Equip</vt:lpstr>
      <vt:lpstr>Ag Welding</vt:lpstr>
      <vt:lpstr>AMS</vt:lpstr>
      <vt:lpstr>'Ag Welding'!Print_Area</vt:lpstr>
      <vt:lpstr>AMS!Print_Area</vt:lpstr>
      <vt:lpstr>'Estimate-Pg1'!Print_Area</vt:lpstr>
      <vt:lpstr>'Estimate-Pg2'!Print_Area</vt:lpstr>
      <vt:lpstr>'Estimate-Pg3'!Print_Area</vt:lpstr>
      <vt:lpstr>'Safety Equip'!Print_Area</vt:lpstr>
      <vt:lpstr>'Shop Bill-Pg1'!Print_Area</vt:lpstr>
      <vt:lpstr>'Shop Bill-Pg2'!Print_Area</vt:lpstr>
      <vt:lpstr>'Shop Bill-Pg3'!Print_Area</vt:lpstr>
      <vt:lpstr>'Shop Invoice'!Print_Area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DPiersma</dc:creator>
  <cp:lastModifiedBy>Dick Piersma</cp:lastModifiedBy>
  <cp:lastPrinted>2019-09-03T18:36:24Z</cp:lastPrinted>
  <dcterms:created xsi:type="dcterms:W3CDTF">2004-09-14T23:18:09Z</dcterms:created>
  <dcterms:modified xsi:type="dcterms:W3CDTF">2021-10-14T02:49:41Z</dcterms:modified>
</cp:coreProperties>
</file>